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Tlaková kanalizační p..." sheetId="2" r:id="rId2"/>
    <sheet name="2 - Splašková areálová ka..." sheetId="3" r:id="rId3"/>
    <sheet name="VON - Vedlejší a ostatní 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'1 - Tlaková kanalizační p...'!$C$123:$K$247</definedName>
    <definedName name="_xlnm.Print_Area" localSheetId="1">'1 - Tlaková kanalizační p...'!$C$4:$J$76,'1 - Tlaková kanalizační p...'!$C$111:$K$247</definedName>
    <definedName name="_xlnm.Print_Titles" localSheetId="1">'1 - Tlaková kanalizační p...'!$123:$123</definedName>
    <definedName name="_xlnm._FilterDatabase" localSheetId="2" hidden="1">'2 - Splašková areálová ka...'!$C$123:$K$221</definedName>
    <definedName name="_xlnm.Print_Area" localSheetId="2">'2 - Splašková areálová ka...'!$C$4:$J$76,'2 - Splašková areálová ka...'!$C$111:$K$221</definedName>
    <definedName name="_xlnm.Print_Titles" localSheetId="2">'2 - Splašková areálová ka...'!$123:$123</definedName>
    <definedName name="_xlnm._FilterDatabase" localSheetId="3" hidden="1">'VON - Vedlejší a ostatní ...'!$C$117:$K$126</definedName>
    <definedName name="_xlnm.Print_Area" localSheetId="3">'VON - Vedlejší a ostatní ...'!$C$4:$J$76,'VON - Vedlejší a ostatní ...'!$C$105:$K$126</definedName>
    <definedName name="_xlnm.Print_Titles" localSheetId="3">'VON - Vedlejší a ostatní ...'!$117:$117</definedName>
  </definedNames>
  <calcPr/>
</workbook>
</file>

<file path=xl/calcChain.xml><?xml version="1.0" encoding="utf-8"?>
<calcChain xmlns="http://schemas.openxmlformats.org/spreadsheetml/2006/main">
  <c i="4" l="1" r="J119"/>
  <c r="J37"/>
  <c r="J36"/>
  <c i="1" r="AY97"/>
  <c i="4" r="J35"/>
  <c i="1" r="AX97"/>
  <c i="4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J97"/>
  <c r="F112"/>
  <c r="E110"/>
  <c r="F89"/>
  <c r="E87"/>
  <c r="J24"/>
  <c r="E24"/>
  <c r="J115"/>
  <c r="J23"/>
  <c r="J21"/>
  <c r="E21"/>
  <c r="J91"/>
  <c r="J20"/>
  <c r="J18"/>
  <c r="E18"/>
  <c r="F115"/>
  <c r="J17"/>
  <c r="J15"/>
  <c r="E15"/>
  <c r="F91"/>
  <c r="J14"/>
  <c r="J12"/>
  <c r="J112"/>
  <c r="E7"/>
  <c r="E108"/>
  <c i="3" r="J37"/>
  <c r="J36"/>
  <c i="1" r="AY96"/>
  <c i="3" r="J35"/>
  <c i="1" r="AX96"/>
  <c i="3" r="BI220"/>
  <c r="BH220"/>
  <c r="BG220"/>
  <c r="BF220"/>
  <c r="T220"/>
  <c r="T219"/>
  <c r="R220"/>
  <c r="R219"/>
  <c r="P220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T205"/>
  <c r="R206"/>
  <c r="R205"/>
  <c r="P206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91"/>
  <c r="J20"/>
  <c r="J18"/>
  <c r="E18"/>
  <c r="F121"/>
  <c r="J17"/>
  <c r="J15"/>
  <c r="E15"/>
  <c r="F120"/>
  <c r="J14"/>
  <c r="J12"/>
  <c r="J118"/>
  <c r="E7"/>
  <c r="E114"/>
  <c i="2" r="J37"/>
  <c r="J36"/>
  <c i="1" r="AY95"/>
  <c i="2" r="J35"/>
  <c i="1" r="AX95"/>
  <c i="2" r="BI247"/>
  <c r="BH247"/>
  <c r="BG247"/>
  <c r="BF247"/>
  <c r="T247"/>
  <c r="T246"/>
  <c r="R247"/>
  <c r="R246"/>
  <c r="P247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T232"/>
  <c r="R233"/>
  <c r="R232"/>
  <c r="P233"/>
  <c r="P232"/>
  <c r="BI230"/>
  <c r="BH230"/>
  <c r="BG230"/>
  <c r="BF230"/>
  <c r="T230"/>
  <c r="R230"/>
  <c r="P230"/>
  <c r="BI227"/>
  <c r="BH227"/>
  <c r="BG227"/>
  <c r="BF227"/>
  <c r="T227"/>
  <c r="R227"/>
  <c r="P227"/>
  <c r="BI219"/>
  <c r="BH219"/>
  <c r="BG219"/>
  <c r="BF219"/>
  <c r="T219"/>
  <c r="R219"/>
  <c r="P219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120"/>
  <c r="J20"/>
  <c r="J18"/>
  <c r="E18"/>
  <c r="F121"/>
  <c r="J17"/>
  <c r="J15"/>
  <c r="E15"/>
  <c r="F120"/>
  <c r="J14"/>
  <c r="J12"/>
  <c r="J89"/>
  <c r="E7"/>
  <c r="E114"/>
  <c i="1" r="L90"/>
  <c r="AM90"/>
  <c r="AM89"/>
  <c r="L89"/>
  <c r="AM87"/>
  <c r="L87"/>
  <c r="L85"/>
  <c r="L84"/>
  <c i="2" r="BK133"/>
  <c r="BK155"/>
  <c r="J175"/>
  <c r="J153"/>
  <c r="J161"/>
  <c i="3" r="J213"/>
  <c r="J215"/>
  <c i="2" r="BK219"/>
  <c r="J238"/>
  <c r="BK187"/>
  <c r="J191"/>
  <c r="J147"/>
  <c r="BK240"/>
  <c r="J206"/>
  <c r="BK151"/>
  <c r="J167"/>
  <c r="BK169"/>
  <c r="J137"/>
  <c i="3" r="BK152"/>
  <c i="2" r="J236"/>
  <c r="BK180"/>
  <c r="J202"/>
  <c r="BK202"/>
  <c r="J187"/>
  <c i="3" r="BK201"/>
  <c r="J191"/>
  <c r="J220"/>
  <c r="BK154"/>
  <c r="J166"/>
  <c r="BK144"/>
  <c i="2" r="BK233"/>
  <c r="J177"/>
  <c r="BK210"/>
  <c r="J204"/>
  <c r="BK184"/>
  <c i="3" r="BK175"/>
  <c r="BK211"/>
  <c r="J152"/>
  <c r="BK135"/>
  <c i="4" r="BK126"/>
  <c i="2" r="J214"/>
  <c r="J173"/>
  <c r="J157"/>
  <c r="J129"/>
  <c i="3" r="BK191"/>
  <c r="J189"/>
  <c r="J182"/>
  <c r="BK166"/>
  <c r="BK158"/>
  <c r="BK137"/>
  <c i="4" r="BK121"/>
  <c i="2" r="J151"/>
  <c r="BK177"/>
  <c i="1" r="AS94"/>
  <c i="3" r="BK133"/>
  <c r="J135"/>
  <c r="J139"/>
  <c r="J158"/>
  <c i="4" r="J126"/>
  <c i="2" r="BK204"/>
  <c r="J210"/>
  <c r="BK159"/>
  <c i="3" r="J206"/>
  <c r="BK220"/>
  <c r="BK199"/>
  <c i="2" r="BK247"/>
  <c r="J244"/>
  <c r="J144"/>
  <c r="BK206"/>
  <c r="J155"/>
  <c r="BK244"/>
  <c r="J208"/>
  <c r="BK135"/>
  <c r="J199"/>
  <c r="BK147"/>
  <c r="BK199"/>
  <c r="BK175"/>
  <c r="BK165"/>
  <c r="BK131"/>
  <c r="BK144"/>
  <c r="BK142"/>
  <c i="3" r="BK209"/>
  <c r="BK206"/>
  <c r="BK213"/>
  <c r="J197"/>
  <c r="BK182"/>
  <c r="J199"/>
  <c r="BK173"/>
  <c r="BK215"/>
  <c i="2" r="BK208"/>
  <c r="BK189"/>
  <c r="J133"/>
  <c r="BK212"/>
  <c r="BK193"/>
  <c i="3" r="BK189"/>
  <c r="BK203"/>
  <c r="J177"/>
  <c r="J195"/>
  <c r="BK195"/>
  <c r="BK129"/>
  <c r="BK162"/>
  <c r="J150"/>
  <c r="J146"/>
  <c r="BK127"/>
  <c i="4" r="J125"/>
  <c r="J121"/>
  <c i="2" r="BK227"/>
  <c r="J149"/>
  <c r="BK238"/>
  <c r="J131"/>
  <c r="BK157"/>
  <c r="BK173"/>
  <c r="BK161"/>
  <c i="3" r="BK160"/>
  <c r="J156"/>
  <c r="J162"/>
  <c r="J144"/>
  <c i="4" r="BK123"/>
  <c i="2" r="J165"/>
  <c r="BK167"/>
  <c i="3" r="J217"/>
  <c r="J164"/>
  <c r="J209"/>
  <c r="BK184"/>
  <c r="J186"/>
  <c r="BK217"/>
  <c r="BK186"/>
  <c r="BK156"/>
  <c r="J127"/>
  <c r="J160"/>
  <c r="J154"/>
  <c r="J129"/>
  <c i="4" r="J123"/>
  <c i="2" r="J227"/>
  <c r="J189"/>
  <c r="J184"/>
  <c r="J169"/>
  <c r="BK127"/>
  <c i="3" r="BK177"/>
  <c r="BK170"/>
  <c r="BK193"/>
  <c r="J211"/>
  <c r="BK180"/>
  <c r="BK197"/>
  <c r="J173"/>
  <c r="BK168"/>
  <c r="J168"/>
  <c r="BK150"/>
  <c i="4" r="BK124"/>
  <c i="2" r="BK197"/>
  <c r="BK242"/>
  <c r="BK182"/>
  <c r="J142"/>
  <c r="BK214"/>
  <c r="J212"/>
  <c r="J171"/>
  <c r="BK129"/>
  <c i="3" r="BK131"/>
  <c r="J133"/>
  <c r="J131"/>
  <c r="BK139"/>
  <c i="4" r="J124"/>
  <c i="2" r="J242"/>
  <c r="BK230"/>
  <c r="J233"/>
  <c r="BK163"/>
  <c r="J240"/>
  <c r="BK236"/>
  <c r="J193"/>
  <c r="J180"/>
  <c r="BK149"/>
  <c r="BK171"/>
  <c r="BK153"/>
  <c r="J127"/>
  <c i="3" r="J203"/>
  <c r="J137"/>
  <c i="4" r="BK125"/>
  <c i="2" r="J182"/>
  <c r="J163"/>
  <c r="BK139"/>
  <c r="J135"/>
  <c i="3" r="J175"/>
  <c r="J201"/>
  <c r="J180"/>
  <c r="J184"/>
  <c r="J193"/>
  <c r="J170"/>
  <c r="BK164"/>
  <c i="2" r="J247"/>
  <c r="J219"/>
  <c r="J159"/>
  <c r="J230"/>
  <c r="BK137"/>
  <c r="J197"/>
  <c r="BK191"/>
  <c r="J139"/>
  <c i="3" r="BK146"/>
  <c i="2" l="1" r="T179"/>
  <c r="R186"/>
  <c r="T186"/>
  <c r="T126"/>
  <c r="P126"/>
  <c r="BK179"/>
  <c r="J179"/>
  <c r="J99"/>
  <c r="R196"/>
  <c r="P235"/>
  <c r="R179"/>
  <c r="P196"/>
  <c r="R235"/>
  <c r="R126"/>
  <c r="R125"/>
  <c r="R124"/>
  <c r="P179"/>
  <c r="BK196"/>
  <c r="J196"/>
  <c r="J101"/>
  <c r="BK235"/>
  <c r="J235"/>
  <c r="J103"/>
  <c i="3" r="BK172"/>
  <c r="J172"/>
  <c r="J99"/>
  <c r="BK179"/>
  <c r="J179"/>
  <c r="J100"/>
  <c i="2" r="BK186"/>
  <c r="J186"/>
  <c r="J100"/>
  <c r="T196"/>
  <c r="T235"/>
  <c i="3" r="T188"/>
  <c i="2" r="P186"/>
  <c i="3" r="T126"/>
  <c r="P179"/>
  <c r="T208"/>
  <c r="BK126"/>
  <c r="P172"/>
  <c r="R179"/>
  <c r="BK188"/>
  <c r="J188"/>
  <c r="J101"/>
  <c r="R208"/>
  <c r="P126"/>
  <c r="R172"/>
  <c r="T179"/>
  <c r="R188"/>
  <c r="BK208"/>
  <c r="J208"/>
  <c r="J103"/>
  <c i="4" r="BK120"/>
  <c r="J120"/>
  <c r="J98"/>
  <c r="R120"/>
  <c r="R118"/>
  <c i="2" r="BK126"/>
  <c r="BK125"/>
  <c r="J125"/>
  <c r="J97"/>
  <c i="3" r="R126"/>
  <c r="R125"/>
  <c r="R124"/>
  <c r="T172"/>
  <c r="P188"/>
  <c r="P208"/>
  <c i="4" r="P120"/>
  <c r="P118"/>
  <c i="1" r="AU97"/>
  <c i="4" r="T120"/>
  <c r="T118"/>
  <c i="2" r="BK246"/>
  <c r="J246"/>
  <c r="J104"/>
  <c r="BK232"/>
  <c r="J232"/>
  <c r="J102"/>
  <c i="3" r="BK205"/>
  <c r="J205"/>
  <c r="J102"/>
  <c r="BK219"/>
  <c r="J219"/>
  <c r="J104"/>
  <c r="J126"/>
  <c r="J98"/>
  <c i="4" r="F92"/>
  <c r="F114"/>
  <c r="BE124"/>
  <c r="J89"/>
  <c r="J92"/>
  <c r="J114"/>
  <c r="BE123"/>
  <c r="BE125"/>
  <c r="E85"/>
  <c r="BE126"/>
  <c r="BE121"/>
  <c i="3" r="BE133"/>
  <c r="J120"/>
  <c r="BE137"/>
  <c i="2" r="J126"/>
  <c r="J98"/>
  <c i="3" r="BE139"/>
  <c r="BE146"/>
  <c r="E85"/>
  <c r="F91"/>
  <c r="J92"/>
  <c r="BE127"/>
  <c r="BE135"/>
  <c r="BE160"/>
  <c r="BE131"/>
  <c r="BE129"/>
  <c r="BE168"/>
  <c r="F92"/>
  <c r="BE158"/>
  <c r="J89"/>
  <c r="BE162"/>
  <c r="BE175"/>
  <c r="BE180"/>
  <c r="BE173"/>
  <c r="BE199"/>
  <c r="BE209"/>
  <c r="BE213"/>
  <c r="BE220"/>
  <c i="2" r="BK124"/>
  <c r="J124"/>
  <c i="3" r="BE170"/>
  <c r="BE177"/>
  <c r="BE186"/>
  <c r="BE191"/>
  <c r="BE203"/>
  <c r="BE189"/>
  <c r="BE193"/>
  <c r="BE195"/>
  <c r="BE201"/>
  <c r="BE206"/>
  <c r="BE152"/>
  <c r="BE154"/>
  <c r="BE156"/>
  <c r="BE164"/>
  <c r="BE166"/>
  <c r="BE211"/>
  <c r="BE215"/>
  <c r="BE144"/>
  <c r="BE150"/>
  <c r="BE182"/>
  <c r="BE184"/>
  <c r="BE197"/>
  <c r="BE217"/>
  <c i="2" r="J118"/>
  <c r="BE135"/>
  <c r="J91"/>
  <c r="E85"/>
  <c r="F91"/>
  <c r="BE149"/>
  <c r="BE155"/>
  <c r="BE139"/>
  <c r="BE147"/>
  <c r="BE159"/>
  <c r="BE171"/>
  <c r="BE127"/>
  <c r="BE133"/>
  <c r="F92"/>
  <c r="J121"/>
  <c r="BE151"/>
  <c r="BE177"/>
  <c r="BE157"/>
  <c r="BE173"/>
  <c r="BE175"/>
  <c r="BE182"/>
  <c r="BE137"/>
  <c r="BE163"/>
  <c r="BE165"/>
  <c r="BE189"/>
  <c r="BE197"/>
  <c r="BE142"/>
  <c r="BE161"/>
  <c r="BE187"/>
  <c r="BE129"/>
  <c r="BE169"/>
  <c r="BE184"/>
  <c r="BE131"/>
  <c r="BE167"/>
  <c r="BE144"/>
  <c r="BE153"/>
  <c r="BE191"/>
  <c r="BE219"/>
  <c r="BE202"/>
  <c r="BE204"/>
  <c r="BE206"/>
  <c r="BE212"/>
  <c r="BE230"/>
  <c r="BE240"/>
  <c r="BE199"/>
  <c r="BE208"/>
  <c r="BE227"/>
  <c r="BE242"/>
  <c r="BE233"/>
  <c r="BE238"/>
  <c r="BE180"/>
  <c r="BE244"/>
  <c r="BE210"/>
  <c r="BE193"/>
  <c r="BE214"/>
  <c r="BE236"/>
  <c r="BE247"/>
  <c i="3" r="J34"/>
  <c i="1" r="AW96"/>
  <c i="2" r="F37"/>
  <c i="1" r="BD95"/>
  <c i="2" r="F35"/>
  <c i="1" r="BB95"/>
  <c i="3" r="F34"/>
  <c i="1" r="BA96"/>
  <c i="3" r="F35"/>
  <c i="1" r="BB96"/>
  <c i="3" r="F36"/>
  <c i="1" r="BC96"/>
  <c i="2" r="J34"/>
  <c i="1" r="AW95"/>
  <c i="2" r="F36"/>
  <c i="1" r="BC95"/>
  <c i="2" r="J30"/>
  <c i="4" r="F35"/>
  <c i="1" r="BB97"/>
  <c i="4" r="F37"/>
  <c i="1" r="BD97"/>
  <c i="4" r="F34"/>
  <c i="1" r="BA97"/>
  <c i="4" r="F36"/>
  <c i="1" r="BC97"/>
  <c i="2" r="F34"/>
  <c i="1" r="BA95"/>
  <c i="3" r="F37"/>
  <c i="1" r="BD96"/>
  <c i="4" r="J34"/>
  <c i="1" r="AW97"/>
  <c i="3" l="1" r="P125"/>
  <c r="P124"/>
  <c i="1" r="AU96"/>
  <c i="3" r="T125"/>
  <c r="T124"/>
  <c i="2" r="P125"/>
  <c r="P124"/>
  <c i="1" r="AU95"/>
  <c i="3" r="BK125"/>
  <c r="BK124"/>
  <c r="J124"/>
  <c r="J96"/>
  <c i="2" r="T125"/>
  <c r="T124"/>
  <c i="4" r="BK118"/>
  <c r="J118"/>
  <c r="J96"/>
  <c i="1" r="AG95"/>
  <c i="2" r="J96"/>
  <c r="J33"/>
  <c i="1" r="AV95"/>
  <c r="AT95"/>
  <c r="AN95"/>
  <c i="2" r="F33"/>
  <c i="1" r="AZ95"/>
  <c i="3" r="F33"/>
  <c i="1" r="AZ96"/>
  <c r="BB94"/>
  <c r="W31"/>
  <c i="4" r="F33"/>
  <c i="1" r="AZ97"/>
  <c r="BD94"/>
  <c r="W33"/>
  <c r="BC94"/>
  <c r="W32"/>
  <c r="BA94"/>
  <c r="AW94"/>
  <c r="AK30"/>
  <c i="3" r="J33"/>
  <c i="1" r="AV96"/>
  <c r="AT96"/>
  <c i="4" r="J33"/>
  <c i="1" r="AV97"/>
  <c r="AT97"/>
  <c i="3" l="1" r="J125"/>
  <c r="J97"/>
  <c i="2" r="J39"/>
  <c i="1" r="AU94"/>
  <c r="AZ94"/>
  <c r="W29"/>
  <c r="AY94"/>
  <c r="W30"/>
  <c i="3" r="J30"/>
  <c i="1" r="AG96"/>
  <c r="AX94"/>
  <c i="4" r="J30"/>
  <c i="1" r="AG97"/>
  <c i="3" l="1" r="J39"/>
  <c i="4" r="J39"/>
  <c i="1" r="AN96"/>
  <c r="AN97"/>
  <c r="AV94"/>
  <c r="AK29"/>
  <c r="AG94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<sst xmlns="http://schemas.openxmlformats.org/spreadsheetml/2006/main">
  <si>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</si>
  <si>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</si>
  <si>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</si>
  <si>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</si>
  <si>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</si>
  <si>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{d4874e86-5df4-40dd-88d1-7b42c866d578}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</si>
  <si>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</si>
  <si>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</si>
  <si>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</si>
  <si>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</si>
  <si>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</si>
  <si>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</si>
  <si>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</si>
  <si>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</si>
  <si>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612025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</si>
  <si>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</si>
  <si>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</si>
  <si>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Kanalizační přípojka  Kolín - Borky, Brankovická 1007, Kolín V, 280 02</t>
  </si>
  <si>
    <t>KSO:</t>
  </si>
  <si>
    <t>CC-CZ:</t>
  </si>
  <si>
    <t>Místo:</t>
  </si>
  <si>
    <t xml:space="preserve"> </t>
  </si>
  <si>
    <t>Datum:</t>
  </si>
  <si>
    <t>17. 12. 2025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</si>
  <si>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</si>
  <si>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</si>
  <si>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</si>
  <si>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</si>
  <si>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</si>
  <si>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</si>
  <si>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</si>
  <si>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</si>
  <si>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</si>
  <si>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</si>
  <si>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</si>
  <si>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</si>
  <si>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</si>
  <si>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</si>
  <si>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</si>
  <si>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</si>
  <si>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</si>
  <si>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</si>
  <si>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</si>
  <si>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</si>
  <si>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</si>
  <si>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</si>
  <si>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</si>
  <si>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</si>
  <si>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</si>
  <si>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</si>
  <si>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</si>
  <si>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</si>
  <si>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</si>
  <si>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</si>
  <si>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</si>
  <si>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</si>
  <si>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</si>
  <si>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</si>
  <si>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</si>
  <si>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</si>
  <si>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</si>
  <si>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</si>
  <si>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</si>
  <si>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</si>
  <si>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</si>
  <si>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</si>
  <si>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</si>
  <si>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</si>
  <si>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</si>
  <si>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</si>
  <si>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</si>
  <si>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</si>
  <si>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</si>
  <si>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</si>
  <si>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</si>
  <si>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</si>
  <si>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</si>
  <si>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</si>
  <si>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</si>
  <si>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 xml:space="preserve">Tlaková kanalizační přípojka </t>
  </si>
  <si>
    <t>STA</t>
  </si>
  <si>
    <t>{db3c8b72-4e15-49ed-a784-82181858da36}</t>
  </si>
  <si>
    <t>2</t>
  </si>
  <si>
    <t>Splašková areálová kanalizace</t>
  </si>
  <si>
    <t>{bbdea137-a1a4-4e69-8e0a-bbec033ad387}</t>
  </si>
  <si>
    <t>VON</t>
  </si>
  <si>
    <t>Vedlejší a ostatní náklady</t>
  </si>
  <si>
    <t>{933528a1-6e6d-4e18-b099-fd6ef6765f1a}</t>
  </si>
  <si>
    <t>KRYCÍ LIST SOUPISU PRACÍ</t>
  </si>
  <si>
    <t>Objekt:</t>
  </si>
  <si>
    <t xml:space="preserve">1 - Tlaková kanalizační přípojka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</si>
  <si>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</si>
  <si>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</si>
  <si>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</si>
  <si>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</si>
  <si>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</si>
  <si>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</si>
  <si>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</si>
  <si>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</si>
  <si>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</si>
  <si>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</si>
  <si>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</si>
  <si>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</si>
  <si>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</si>
  <si>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</si>
  <si>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</si>
  <si>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</si>
  <si>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</si>
  <si>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</si>
  <si>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</si>
  <si>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</si>
  <si>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</si>
  <si>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</si>
  <si>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</si>
  <si>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</si>
  <si>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</si>
  <si>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</si>
  <si>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</si>
  <si>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</si>
  <si>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</si>
  <si>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</si>
  <si>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</si>
  <si>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</si>
  <si>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</si>
  <si>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</si>
  <si>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2025 02</t>
  </si>
  <si>
    <t>4</t>
  </si>
  <si>
    <t>2065684398</t>
  </si>
  <si>
    <t>VV</t>
  </si>
  <si>
    <t>107</t>
  </si>
  <si>
    <t>113107163</t>
  </si>
  <si>
    <t>Odstranění podkladu z kameniva drceného tl přes 200 do 300 mm strojně pl přes 50 do 200 m2</t>
  </si>
  <si>
    <t>-2022443131</t>
  </si>
  <si>
    <t>" výtlak" 107*1</t>
  </si>
  <si>
    <t>3</t>
  </si>
  <si>
    <t>113107171</t>
  </si>
  <si>
    <t>Odstranění podkladu z betonu prostého tl přes 100 do 150 mm strojně pl přes 50 do 200 m2</t>
  </si>
  <si>
    <t>-1733387278</t>
  </si>
  <si>
    <t>115001101</t>
  </si>
  <si>
    <t>Převedení vody potrubím DN do 100</t>
  </si>
  <si>
    <t>m</t>
  </si>
  <si>
    <t>-655628269</t>
  </si>
  <si>
    <t>50</t>
  </si>
  <si>
    <t>5</t>
  </si>
  <si>
    <t>115101201</t>
  </si>
  <si>
    <t>Čerpání vody na dopravní výšku do 10 m průměrný přítok do 500 l/min</t>
  </si>
  <si>
    <t>hod</t>
  </si>
  <si>
    <t>-1645249951</t>
  </si>
  <si>
    <t>10*8</t>
  </si>
  <si>
    <t>6</t>
  </si>
  <si>
    <t>115101301</t>
  </si>
  <si>
    <t>Pohotovost čerpací soupravy pro dopravní výšku do 10 m přítok do 500 l/min</t>
  </si>
  <si>
    <t>den</t>
  </si>
  <si>
    <t>-1948930807</t>
  </si>
  <si>
    <t>20</t>
  </si>
  <si>
    <t>7</t>
  </si>
  <si>
    <t>131251202</t>
  </si>
  <si>
    <t>Hloubení jam zapažených v hornině třídy těžitelnosti I skupiny 3 objem do 50 m3 strojně</t>
  </si>
  <si>
    <t>m3</t>
  </si>
  <si>
    <t>1772304843</t>
  </si>
  <si>
    <t>"čs"3*3*3,75</t>
  </si>
  <si>
    <t>0,5*33,75</t>
  </si>
  <si>
    <t>8</t>
  </si>
  <si>
    <t>131351202</t>
  </si>
  <si>
    <t>Hloubení jam zapažených v hornině třídy těžitelnosti II skupiny 4 objem do 50 m3 strojně</t>
  </si>
  <si>
    <t>1111995040</t>
  </si>
  <si>
    <t>0,5*33,750</t>
  </si>
  <si>
    <t>9</t>
  </si>
  <si>
    <t>132254204</t>
  </si>
  <si>
    <t>Hloubení zapažených rýh š do 2000 mm v hornině třídy těžitelnosti I skupiny 3 objem do 500 m3</t>
  </si>
  <si>
    <t>1338341476</t>
  </si>
  <si>
    <t>"výtlak"(107-88)*1*1,3</t>
  </si>
  <si>
    <t>0,5*24,7</t>
  </si>
  <si>
    <t>10</t>
  </si>
  <si>
    <t>132354204</t>
  </si>
  <si>
    <t>Hloubení zapažených rýh š do 2000 mm v hornině třídy těžitelnosti II skupiny 4 objem do 500 m3</t>
  </si>
  <si>
    <t>-411259813</t>
  </si>
  <si>
    <t>12,350</t>
  </si>
  <si>
    <t>11</t>
  </si>
  <si>
    <t>151301102</t>
  </si>
  <si>
    <t>Zřízení hnaného pažení a rozepření stěn rýh hl přes 2 do 4 m</t>
  </si>
  <si>
    <t>473894132</t>
  </si>
  <si>
    <t>3*3,75*2</t>
  </si>
  <si>
    <t>151301112</t>
  </si>
  <si>
    <t>Odstranění hnaného pažení a rozepření stěn rýh hl přes 2 do 4 m</t>
  </si>
  <si>
    <t>1692828292</t>
  </si>
  <si>
    <t>22,5</t>
  </si>
  <si>
    <t>13</t>
  </si>
  <si>
    <t>M</t>
  </si>
  <si>
    <t>15920310</t>
  </si>
  <si>
    <t>pažnice ocelová UNION</t>
  </si>
  <si>
    <t>t</t>
  </si>
  <si>
    <t>-333232663</t>
  </si>
  <si>
    <t>22,5*0,1</t>
  </si>
  <si>
    <t>14</t>
  </si>
  <si>
    <t>151811131</t>
  </si>
  <si>
    <t>Osazení pažicího boxu hl výkopu do 4 m š do 1,2 m</t>
  </si>
  <si>
    <t>1085402471</t>
  </si>
  <si>
    <t>"výtlak" (107-88)*1,5*2</t>
  </si>
  <si>
    <t>15</t>
  </si>
  <si>
    <t>151811133</t>
  </si>
  <si>
    <t>Osazení pažicího boxu hl výkopu do 4 m š přes 2,5 do 5 m</t>
  </si>
  <si>
    <t>79293265</t>
  </si>
  <si>
    <t>3,5*3,75*2</t>
  </si>
  <si>
    <t>16</t>
  </si>
  <si>
    <t>151811231</t>
  </si>
  <si>
    <t>Odstranění pažicího boxu hl výkopu do 4 m š do 1,2 m</t>
  </si>
  <si>
    <t>1476922540</t>
  </si>
  <si>
    <t>57</t>
  </si>
  <si>
    <t>17</t>
  </si>
  <si>
    <t>151811233</t>
  </si>
  <si>
    <t>Odstranění pažicího boxu hl výkopu do 4 m š přes 2,5 do 5 m</t>
  </si>
  <si>
    <t>-2131369203</t>
  </si>
  <si>
    <t>26,25</t>
  </si>
  <si>
    <t>18</t>
  </si>
  <si>
    <t>162751117</t>
  </si>
  <si>
    <t>Vodorovné přemístění přes 9 000 do 10000 m výkopku/sypaniny z horniny třídy těžitelnosti I skupiny 1 až 3</t>
  </si>
  <si>
    <t>-1156868917</t>
  </si>
  <si>
    <t>16,875+12,350</t>
  </si>
  <si>
    <t>19</t>
  </si>
  <si>
    <t>162751137</t>
  </si>
  <si>
    <t>Vodorovné přemístění přes 9 000 do 10000 m výkopku/sypaniny z horniny třídy těžitelnosti II skupiny 4 a 5</t>
  </si>
  <si>
    <t>1723280144</t>
  </si>
  <si>
    <t>29,225</t>
  </si>
  <si>
    <t>171201221</t>
  </si>
  <si>
    <t>Poplatek za uložení na skládce (skládkovné) zeminy a kamení kód odpadu 17 05 04</t>
  </si>
  <si>
    <t>-800098325</t>
  </si>
  <si>
    <t>58,450*1,8</t>
  </si>
  <si>
    <t>171251201</t>
  </si>
  <si>
    <t>Uložení sypaniny na skládky nebo meziskládky</t>
  </si>
  <si>
    <t>448852412</t>
  </si>
  <si>
    <t>24,7+33,750</t>
  </si>
  <si>
    <t>22</t>
  </si>
  <si>
    <t>174101101</t>
  </si>
  <si>
    <t>Zásyp jam, šachet rýh nebo kolem objektů sypaninou se zhutněním</t>
  </si>
  <si>
    <t>590875975</t>
  </si>
  <si>
    <t>(24,7+33,750)-0,9-10,7-37,450-0,75*0,75*3,14*3,75</t>
  </si>
  <si>
    <t>23</t>
  </si>
  <si>
    <t>58337344</t>
  </si>
  <si>
    <t>štěrkopísek frakce 0/32</t>
  </si>
  <si>
    <t>-760043915</t>
  </si>
  <si>
    <t>2,77*1,8</t>
  </si>
  <si>
    <t>24</t>
  </si>
  <si>
    <t>175151101</t>
  </si>
  <si>
    <t>Obsypání potrubí strojně sypaninou bez prohození, uloženou do 3 m</t>
  </si>
  <si>
    <t>-60928564</t>
  </si>
  <si>
    <t>"DN 40" 107*1*0,35</t>
  </si>
  <si>
    <t>25</t>
  </si>
  <si>
    <t>58337310</t>
  </si>
  <si>
    <t>štěrkopísek frakce 0/4</t>
  </si>
  <si>
    <t>-161468906</t>
  </si>
  <si>
    <t>37,450*1,8</t>
  </si>
  <si>
    <t>Vodorovné konstrukce</t>
  </si>
  <si>
    <t>26</t>
  </si>
  <si>
    <t>451541111</t>
  </si>
  <si>
    <t>Lože pod potrubí otevřený výkop ze štěrkodrtě</t>
  </si>
  <si>
    <t>-614464064</t>
  </si>
  <si>
    <t>"čš"3*3*0,1</t>
  </si>
  <si>
    <t>27</t>
  </si>
  <si>
    <t>451572111</t>
  </si>
  <si>
    <t>Lože pod potrubí otevřený výkop z kameniva drobného těženého</t>
  </si>
  <si>
    <t>30980042</t>
  </si>
  <si>
    <t>"DN 40"107*1*0,1</t>
  </si>
  <si>
    <t>28</t>
  </si>
  <si>
    <t>452311141</t>
  </si>
  <si>
    <t>Podkladní desky z betonu prostého bez zvýšených nároků na prostředí tř. C 16/20 otevřený výkop</t>
  </si>
  <si>
    <t>-1453420616</t>
  </si>
  <si>
    <t>"čs" 3*3*0,15</t>
  </si>
  <si>
    <t>Komunikace pozemní</t>
  </si>
  <si>
    <t>29</t>
  </si>
  <si>
    <t>564871111</t>
  </si>
  <si>
    <t>Podklad ze štěrkodrtě ŠD plochy přes 100 m2 tl 250 mm</t>
  </si>
  <si>
    <t>-191103385</t>
  </si>
  <si>
    <t>30</t>
  </si>
  <si>
    <t>567124113</t>
  </si>
  <si>
    <t>Podklad ze směsi stmelené cementem SC C 12/15 (PB III) tl 150 mm</t>
  </si>
  <si>
    <t>84104156</t>
  </si>
  <si>
    <t>31</t>
  </si>
  <si>
    <t>596212212</t>
  </si>
  <si>
    <t>Kladení zámkové dlažby pozemních komunikací ručně tl 80 mm skupiny A pl přes 100 do 300 m2</t>
  </si>
  <si>
    <t>-1321948908</t>
  </si>
  <si>
    <t>32</t>
  </si>
  <si>
    <t>59245020</t>
  </si>
  <si>
    <t>dlažba skladebná betonová 200x100mm tl 80mm přírodní</t>
  </si>
  <si>
    <t>-433448963</t>
  </si>
  <si>
    <t>107*0,1</t>
  </si>
  <si>
    <t>10,7*1,02 'Přepočtené koeficientem množství</t>
  </si>
  <si>
    <t>Vedení trubní dálková a přípojná</t>
  </si>
  <si>
    <t>33</t>
  </si>
  <si>
    <t>871185201</t>
  </si>
  <si>
    <t>Montáž kanalizačního potrubí z PE SDR11 otevřený výkop svařovaných elektrotvarovkou d 40x3,7 mm</t>
  </si>
  <si>
    <t>-641506164</t>
  </si>
  <si>
    <t>34</t>
  </si>
  <si>
    <t>28613422</t>
  </si>
  <si>
    <t>potrubí kanalizační jednovrstvé PE100 RC SDR11 40x3,7mm</t>
  </si>
  <si>
    <t>-1009349318</t>
  </si>
  <si>
    <t>107*1,015 'Přepočtené koeficientem množství</t>
  </si>
  <si>
    <t>35</t>
  </si>
  <si>
    <t>877185201</t>
  </si>
  <si>
    <t>Montáž elektrospojek na kanalizačním potrubí z PE trub d 50</t>
  </si>
  <si>
    <t>kus</t>
  </si>
  <si>
    <t>528597049</t>
  </si>
  <si>
    <t>36</t>
  </si>
  <si>
    <t>28615971</t>
  </si>
  <si>
    <t>elektrospojka SDR11 PE 100 PN16 D 50mm</t>
  </si>
  <si>
    <t>754861872</t>
  </si>
  <si>
    <t>37</t>
  </si>
  <si>
    <t>892241111</t>
  </si>
  <si>
    <t>Tlaková zkouška vodou potrubí DN do 80</t>
  </si>
  <si>
    <t>-538550658</t>
  </si>
  <si>
    <t>38</t>
  </si>
  <si>
    <t>892372111</t>
  </si>
  <si>
    <t>Zabezpečení konců potrubí DN do 300 při tlakových zkouškách vodou</t>
  </si>
  <si>
    <t>660440036</t>
  </si>
  <si>
    <t>39</t>
  </si>
  <si>
    <t>899721111R1</t>
  </si>
  <si>
    <t>Signalizační vodič DN do 150 mm na potrubí - CYY 6 mm2</t>
  </si>
  <si>
    <t>2060373907</t>
  </si>
  <si>
    <t>107*1,2</t>
  </si>
  <si>
    <t>40</t>
  </si>
  <si>
    <t>899722114</t>
  </si>
  <si>
    <t>Krytí potrubí z plastů výstražnou fólií z PVC 40 cm</t>
  </si>
  <si>
    <t>547403093</t>
  </si>
  <si>
    <t>41</t>
  </si>
  <si>
    <t>r01</t>
  </si>
  <si>
    <t xml:space="preserve">Elektroinstalace  D+M</t>
  </si>
  <si>
    <t>ks</t>
  </si>
  <si>
    <t>-1086800800</t>
  </si>
  <si>
    <t>"přívodní kabel 40 m+ chráničky, stavebních drážek vč. zemních prací"</t>
  </si>
  <si>
    <t>"napojení na stávající rozvaděč"</t>
  </si>
  <si>
    <t>"revize"</t>
  </si>
  <si>
    <t>42</t>
  </si>
  <si>
    <t>r033</t>
  </si>
  <si>
    <t>ČERPACÍ ŽB ŠACHTA VČ. VYSTROJENÍ D+M</t>
  </si>
  <si>
    <t>512</t>
  </si>
  <si>
    <t>-471238985</t>
  </si>
  <si>
    <t>"dle pd D.6"</t>
  </si>
  <si>
    <t>"dno, nástavec, zákrytová deska, prstence,poklopy"</t>
  </si>
  <si>
    <t>"jádrové odvrty, napojení, utěsnění"</t>
  </si>
  <si>
    <t xml:space="preserve">"vyspádování dna" </t>
  </si>
  <si>
    <t>"kompozitní žebřík s výsuvnými madly"</t>
  </si>
  <si>
    <t>"ponorné celonerezové kalové čerpadlo s odstředivým řezným kolem gms přenosem poruch 2 ks "</t>
  </si>
  <si>
    <t>"potrubí, spojky, armatury vč. ukotvení" 1</t>
  </si>
  <si>
    <t>43</t>
  </si>
  <si>
    <t>r045</t>
  </si>
  <si>
    <t>Zrušení ČŠ +ČOV - vyčerpání</t>
  </si>
  <si>
    <t>-1170456028</t>
  </si>
  <si>
    <t>"u letní klubovny"</t>
  </si>
  <si>
    <t>"u tenisové haly"1</t>
  </si>
  <si>
    <t>44</t>
  </si>
  <si>
    <t>r046</t>
  </si>
  <si>
    <t>oprava fasády - řez, lišta</t>
  </si>
  <si>
    <t>-959888732</t>
  </si>
  <si>
    <t>Ostatní konstrukce a práce, bourání</t>
  </si>
  <si>
    <t>45</t>
  </si>
  <si>
    <t>979054441</t>
  </si>
  <si>
    <t>Očištění vybouraných z desek nebo dlaždic s původním spárováním z kameniva těženého</t>
  </si>
  <si>
    <t>245821666</t>
  </si>
  <si>
    <t>997</t>
  </si>
  <si>
    <t>Doprava suti a vybouraných hmot</t>
  </si>
  <si>
    <t>46</t>
  </si>
  <si>
    <t>997221571</t>
  </si>
  <si>
    <t>Vodorovná doprava vybouraných hmot do 1 km</t>
  </si>
  <si>
    <t>1246079719</t>
  </si>
  <si>
    <t>47,08+34,775</t>
  </si>
  <si>
    <t>47</t>
  </si>
  <si>
    <t>997221579</t>
  </si>
  <si>
    <t>Příplatek ZKD 1 km u vodorovné dopravy vybouraných hmot</t>
  </si>
  <si>
    <t>793026479</t>
  </si>
  <si>
    <t>9*81,855</t>
  </si>
  <si>
    <t>48</t>
  </si>
  <si>
    <t>997221612</t>
  </si>
  <si>
    <t>Nakládání vybouraných hmot na dopravní prostředky pro vodorovnou dopravu</t>
  </si>
  <si>
    <t>-1379544774</t>
  </si>
  <si>
    <t>81,855</t>
  </si>
  <si>
    <t>49</t>
  </si>
  <si>
    <t>997221861</t>
  </si>
  <si>
    <t>Poplatek za uložení na recyklační skládce (skládkovné) stavebního odpadu z prostého betonu pod kódem 17 01 01</t>
  </si>
  <si>
    <t>-1169244008</t>
  </si>
  <si>
    <t>34,775</t>
  </si>
  <si>
    <t>997221873</t>
  </si>
  <si>
    <t>Poplatek za uložení na recyklační skládce (skládkovné) stavebního odpadu zeminy a kamení zatříděného do Katalogu odpadů pod kódem 17 05 04</t>
  </si>
  <si>
    <t>-1447574708</t>
  </si>
  <si>
    <t>47,08</t>
  </si>
  <si>
    <t>998</t>
  </si>
  <si>
    <t>Přesun hmot</t>
  </si>
  <si>
    <t>51</t>
  </si>
  <si>
    <t>998274101</t>
  </si>
  <si>
    <t>Přesun hmot pro trubní vedení z trub betonových otevřený výkop</t>
  </si>
  <si>
    <t>-2145712616</t>
  </si>
  <si>
    <t>2 - Splašková areálová kanalizace</t>
  </si>
  <si>
    <t>-344746045</t>
  </si>
  <si>
    <t>88</t>
  </si>
  <si>
    <t>1114367118</t>
  </si>
  <si>
    <t>"areálová" 88*1</t>
  </si>
  <si>
    <t>209059743</t>
  </si>
  <si>
    <t>-1651553460</t>
  </si>
  <si>
    <t>1144036619</t>
  </si>
  <si>
    <t>30*4</t>
  </si>
  <si>
    <t>357133123</t>
  </si>
  <si>
    <t>30*2</t>
  </si>
  <si>
    <t>-434311682</t>
  </si>
  <si>
    <t>"areálová" 88*1,2*1,3</t>
  </si>
  <si>
    <t>"přepojení" 22*1,2*1,5</t>
  </si>
  <si>
    <t>Součet</t>
  </si>
  <si>
    <t>0,5*176,88</t>
  </si>
  <si>
    <t>222639439</t>
  </si>
  <si>
    <t>88,44</t>
  </si>
  <si>
    <t>292574144</t>
  </si>
  <si>
    <t>"areálová" 88*1,5*2</t>
  </si>
  <si>
    <t>"přepojení" 22*1,5*2</t>
  </si>
  <si>
    <t>-780754669</t>
  </si>
  <si>
    <t>330</t>
  </si>
  <si>
    <t>162351104</t>
  </si>
  <si>
    <t>Vodorovné přemístění přes 500 do 1000 m výkopku/sypaniny z horniny třídy těžitelnosti I skupiny 1 až 3</t>
  </si>
  <si>
    <t>-1656843061</t>
  </si>
  <si>
    <t>0,5*66</t>
  </si>
  <si>
    <t>-1832681413</t>
  </si>
  <si>
    <t>88,44-33</t>
  </si>
  <si>
    <t>-1270687432</t>
  </si>
  <si>
    <t>167151101</t>
  </si>
  <si>
    <t>Nakládání výkopku z hornin třídy těžitelnosti I skupiny 1 až 3 do 100 m3</t>
  </si>
  <si>
    <t>1833048841</t>
  </si>
  <si>
    <t>125189150</t>
  </si>
  <si>
    <t>(55,44+88,44)*1,8</t>
  </si>
  <si>
    <t>-1715311904</t>
  </si>
  <si>
    <t>88,440*2</t>
  </si>
  <si>
    <t>1375025668</t>
  </si>
  <si>
    <t>176,88-0,15-13,2-66</t>
  </si>
  <si>
    <t>2132462360</t>
  </si>
  <si>
    <t>0,5*97,530*1,8</t>
  </si>
  <si>
    <t>-1113091780</t>
  </si>
  <si>
    <t>"DN 200"(22+88)*1,2*0,5</t>
  </si>
  <si>
    <t>1077457694</t>
  </si>
  <si>
    <t>66*1,8</t>
  </si>
  <si>
    <t>1762649525</t>
  </si>
  <si>
    <t>"400" 6*0,5*0,5*0,1</t>
  </si>
  <si>
    <t>1506029788</t>
  </si>
  <si>
    <t>"DN 200" (22+88)*1,2*0,1</t>
  </si>
  <si>
    <t>-545393670</t>
  </si>
  <si>
    <t>"400"6*0,5*0,5*0,1</t>
  </si>
  <si>
    <t>85705572</t>
  </si>
  <si>
    <t>112261207</t>
  </si>
  <si>
    <t>12447297</t>
  </si>
  <si>
    <t>1361043496</t>
  </si>
  <si>
    <t>88*0,1</t>
  </si>
  <si>
    <t>871353122</t>
  </si>
  <si>
    <t>Montáž kanalizačního potrubí hladkého plnostěnného SN 10 z PVC-U DN 200</t>
  </si>
  <si>
    <t>2142652189</t>
  </si>
  <si>
    <t>88+22</t>
  </si>
  <si>
    <t>28611178</t>
  </si>
  <si>
    <t>trubka kanalizační PVC-U plnostěnná jednovrstvá DN 200x6000mm SN10</t>
  </si>
  <si>
    <t>-1319963780</t>
  </si>
  <si>
    <t>110</t>
  </si>
  <si>
    <t>892352121</t>
  </si>
  <si>
    <t>Tlaková zkouška vzduchem potrubí DN 200 těsnícím vakem ucpávkovým</t>
  </si>
  <si>
    <t>úsek</t>
  </si>
  <si>
    <t>-1717124953</t>
  </si>
  <si>
    <t>894812008</t>
  </si>
  <si>
    <t>Revizní a čistící šachta z PP šachtové dno DN 400/200 pravý a levý přítok</t>
  </si>
  <si>
    <t>519482499</t>
  </si>
  <si>
    <t>894812034</t>
  </si>
  <si>
    <t>Revizní a čistící šachta z PP DN 400 šachtová roura korugovaná bez hrdla světlé hloubky 3000 mm</t>
  </si>
  <si>
    <t>-1894911816</t>
  </si>
  <si>
    <t>894812041</t>
  </si>
  <si>
    <t>Příplatek k rourám revizní a čistící šachty z PP DN 400 za uříznutí šachtové roury</t>
  </si>
  <si>
    <t>1706176569</t>
  </si>
  <si>
    <t>894812063</t>
  </si>
  <si>
    <t>Revizní a čistící šachta z PP DN 400 poklop litinový plný do teleskopické trubky pro třídu zatížení D400</t>
  </si>
  <si>
    <t>71291397</t>
  </si>
  <si>
    <t>r02</t>
  </si>
  <si>
    <t>napojení šachty na stáv. potrubí - výřez, potrubí , tvarovky, spojky D+M</t>
  </si>
  <si>
    <t>-636170061</t>
  </si>
  <si>
    <t>-1114420800</t>
  </si>
  <si>
    <t>1614954710</t>
  </si>
  <si>
    <t>38,720+28,6</t>
  </si>
  <si>
    <t>1448794025</t>
  </si>
  <si>
    <t>9*67,320</t>
  </si>
  <si>
    <t>-840673629</t>
  </si>
  <si>
    <t>67,320</t>
  </si>
  <si>
    <t>-1711530056</t>
  </si>
  <si>
    <t>28,6</t>
  </si>
  <si>
    <t>1464493894</t>
  </si>
  <si>
    <t>38,720</t>
  </si>
  <si>
    <t>998276101</t>
  </si>
  <si>
    <t>Přesun hmot pro trubní vedení z trub z plastických hmot otevřený výkop</t>
  </si>
  <si>
    <t>153091515</t>
  </si>
  <si>
    <t>0,5*300,708</t>
  </si>
  <si>
    <t>VON - Vedlejší a ostatní náklady</t>
  </si>
  <si>
    <t>VRN - Vedlejší rozpočtové náklady</t>
  </si>
  <si>
    <t>VRN</t>
  </si>
  <si>
    <t>Vedlejší rozpočtové náklady</t>
  </si>
  <si>
    <t>012203000</t>
  </si>
  <si>
    <t>Geodetické práce při, před, po provádění stavby</t>
  </si>
  <si>
    <t>578193415</t>
  </si>
  <si>
    <t>013254000</t>
  </si>
  <si>
    <t>Dokumentace skutečného provedení stavby</t>
  </si>
  <si>
    <t>1123528839</t>
  </si>
  <si>
    <t>030001000</t>
  </si>
  <si>
    <t>Zařízení staveniště vč. zabezpečení v souladu s nařízením vlády 591/ 2006 Sb</t>
  </si>
  <si>
    <t>kpl</t>
  </si>
  <si>
    <t>1024</t>
  </si>
  <si>
    <t>-1273840004</t>
  </si>
  <si>
    <t>091003000</t>
  </si>
  <si>
    <t>Vytyčení stávajících sítí</t>
  </si>
  <si>
    <t>-93804007</t>
  </si>
  <si>
    <t>r0005</t>
  </si>
  <si>
    <t>Přeložka vodovodní přípojky 120 m vč. zemních prací</t>
  </si>
  <si>
    <t>2011975513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</si>
</sst>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612025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Kanalizační přípojka  Kolín - Borky, Brankovická 1007, Kolín V, 280 02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17. 12. 2025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'1 - Tlaková kanalizační p...'!J30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'1 - Tlaková kanalizační p...'!P124</f>
        <v>0</v>
      </c>
      <c r="AV95" s="128">
        <f>'1 - Tlaková kanalizační p...'!J33</f>
        <v>0</v>
      </c>
      <c r="AW95" s="128">
        <f>'1 - Tlaková kanalizační p...'!J34</f>
        <v>0</v>
      </c>
      <c r="AX95" s="128">
        <f>'1 - Tlaková kanalizační p...'!J35</f>
        <v>0</v>
      </c>
      <c r="AY95" s="128">
        <f>'1 - Tlaková kanalizační p...'!J36</f>
        <v>0</v>
      </c>
      <c r="AZ95" s="128">
        <f>'1 - Tlaková kanalizační p...'!F33</f>
        <v>0</v>
      </c>
      <c r="BA95" s="128">
        <f>'1 - Tlaková kanalizační p...'!F34</f>
        <v>0</v>
      </c>
      <c r="BB95" s="128">
        <f>'1 - Tlaková kanalizační p...'!F35</f>
        <v>0</v>
      </c>
      <c r="BC95" s="128">
        <f>'1 - Tlaková kanalizační p...'!F36</f>
        <v>0</v>
      </c>
      <c r="BD95" s="130">
        <f>'1 - Tlaková kanalizační p...'!F37</f>
        <v>0</v>
      </c>
      <c r="BE95" s="7"/>
      <c r="BT95" s="131" t="s">
        <v>78</v>
      </c>
      <c r="BV95" s="131" t="s">
        <v>75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7" customFormat="1" ht="16.5" customHeight="1">
      <c r="A96" s="119" t="s">
        <v>77</v>
      </c>
      <c r="B96" s="120"/>
      <c r="C96" s="121"/>
      <c r="D96" s="122" t="s">
        <v>82</v>
      </c>
      <c r="E96" s="122"/>
      <c r="F96" s="122"/>
      <c r="G96" s="122"/>
      <c r="H96" s="122"/>
      <c r="I96" s="123"/>
      <c r="J96" s="122" t="s">
        <v>83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'2 - Splašková areálová ka...'!J30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'2 - Splašková areálová ka...'!P124</f>
        <v>0</v>
      </c>
      <c r="AV96" s="128">
        <f>'2 - Splašková areálová ka...'!J33</f>
        <v>0</v>
      </c>
      <c r="AW96" s="128">
        <f>'2 - Splašková areálová ka...'!J34</f>
        <v>0</v>
      </c>
      <c r="AX96" s="128">
        <f>'2 - Splašková areálová ka...'!J35</f>
        <v>0</v>
      </c>
      <c r="AY96" s="128">
        <f>'2 - Splašková areálová ka...'!J36</f>
        <v>0</v>
      </c>
      <c r="AZ96" s="128">
        <f>'2 - Splašková areálová ka...'!F33</f>
        <v>0</v>
      </c>
      <c r="BA96" s="128">
        <f>'2 - Splašková areálová ka...'!F34</f>
        <v>0</v>
      </c>
      <c r="BB96" s="128">
        <f>'2 - Splašková areálová ka...'!F35</f>
        <v>0</v>
      </c>
      <c r="BC96" s="128">
        <f>'2 - Splašková areálová ka...'!F36</f>
        <v>0</v>
      </c>
      <c r="BD96" s="130">
        <f>'2 - Splašková areálová ka...'!F37</f>
        <v>0</v>
      </c>
      <c r="BE96" s="7"/>
      <c r="BT96" s="131" t="s">
        <v>78</v>
      </c>
      <c r="BV96" s="131" t="s">
        <v>75</v>
      </c>
      <c r="BW96" s="131" t="s">
        <v>84</v>
      </c>
      <c r="BX96" s="131" t="s">
        <v>5</v>
      </c>
      <c r="CL96" s="131" t="s">
        <v>1</v>
      </c>
      <c r="CM96" s="131" t="s">
        <v>82</v>
      </c>
    </row>
    <row r="97" s="7" customFormat="1" ht="16.5" customHeight="1">
      <c r="A97" s="119" t="s">
        <v>77</v>
      </c>
      <c r="B97" s="120"/>
      <c r="C97" s="121"/>
      <c r="D97" s="122" t="s">
        <v>85</v>
      </c>
      <c r="E97" s="122"/>
      <c r="F97" s="122"/>
      <c r="G97" s="122"/>
      <c r="H97" s="122"/>
      <c r="I97" s="123"/>
      <c r="J97" s="122" t="s">
        <v>86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'VON - Vedlejší a ostatní 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32">
        <v>0</v>
      </c>
      <c r="AT97" s="133">
        <f>ROUND(SUM(AV97:AW97),2)</f>
        <v>0</v>
      </c>
      <c r="AU97" s="134">
        <f>'VON - Vedlejší a ostatní ...'!P118</f>
        <v>0</v>
      </c>
      <c r="AV97" s="133">
        <f>'VON - Vedlejší a ostatní ...'!J33</f>
        <v>0</v>
      </c>
      <c r="AW97" s="133">
        <f>'VON - Vedlejší a ostatní ...'!J34</f>
        <v>0</v>
      </c>
      <c r="AX97" s="133">
        <f>'VON - Vedlejší a ostatní ...'!J35</f>
        <v>0</v>
      </c>
      <c r="AY97" s="133">
        <f>'VON - Vedlejší a ostatní ...'!J36</f>
        <v>0</v>
      </c>
      <c r="AZ97" s="133">
        <f>'VON - Vedlejší a ostatní ...'!F33</f>
        <v>0</v>
      </c>
      <c r="BA97" s="133">
        <f>'VON - Vedlejší a ostatní ...'!F34</f>
        <v>0</v>
      </c>
      <c r="BB97" s="133">
        <f>'VON - Vedlejší a ostatní ...'!F35</f>
        <v>0</v>
      </c>
      <c r="BC97" s="133">
        <f>'VON - Vedlejší a ostatní ...'!F36</f>
        <v>0</v>
      </c>
      <c r="BD97" s="135">
        <f>'VON - Vedlejší a ostatní ...'!F37</f>
        <v>0</v>
      </c>
      <c r="BE97" s="7"/>
      <c r="BT97" s="131" t="s">
        <v>78</v>
      </c>
      <c r="BV97" s="131" t="s">
        <v>75</v>
      </c>
      <c r="BW97" s="131" t="s">
        <v>87</v>
      </c>
      <c r="BX97" s="131" t="s">
        <v>5</v>
      </c>
      <c r="CL97" s="131" t="s">
        <v>1</v>
      </c>
      <c r="CM97" s="131" t="s">
        <v>82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RhFXpvGubvC0fsmBj2Ad85zuUWusttJRlI98nVEzTtb3oB8hnCGfBKo+Jc6Ng4Zga5CbktJyR8RhoSvNvo6y+g==" hashValue="hY/Csh1rIhCFbrIGlXqyrhgXebDhIuQbXKlHbCaOOXKlDcuF/f7KwWNUd5kBcEwf7IccUawAPykVvHZ8Axsur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1 - Tlaková kanalizační p...'!C2" display="/"/>
    <hyperlink ref="A96" location="'2 - Splašková areálová ka...'!C2" display="/"/>
    <hyperlink ref="A9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88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 xml:space="preserve">Kanalizační přípojka  Kolín - Borky, Brankovická 1007, Kolín V, 280 02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17. 12. 2025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ROUND((SUM(BE124:BE247)),  2)</f>
        <v>0</v>
      </c>
      <c r="G33" s="38"/>
      <c r="H33" s="38"/>
      <c r="I33" s="155">
        <v>0.20999999999999999</v>
      </c>
      <c r="J33" s="154">
        <f>ROUND(((SUM(BE124:BE247))*I33),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ROUND((SUM(BF124:BF247)),  2)</f>
        <v>0</v>
      </c>
      <c r="G34" s="38"/>
      <c r="H34" s="38"/>
      <c r="I34" s="155">
        <v>0.12</v>
      </c>
      <c r="J34" s="154">
        <f>ROUND(((SUM(BF124:BF247))*I34),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ROUND((SUM(BG124:BG247)),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ROUND((SUM(BH124:BH247)),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ROUND((SUM(BI124:BI247)),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 xml:space="preserve">Kanalizační přípojka  Kolín - Borky, Brankovická 1007, Kolín V, 280 02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89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 xml:space="preserve">1 - Tlaková kanalizační přípojka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17. 12. 2025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92</v>
      </c>
      <c r="D94" s="176"/>
      <c r="E94" s="176"/>
      <c r="F94" s="176"/>
      <c r="G94" s="176"/>
      <c r="H94" s="176"/>
      <c r="I94" s="176"/>
      <c r="J94" s="177" t="s">
        <v>93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94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95</v>
      </c>
    </row>
    <row r="97" hidden="1" s="9" customFormat="1" ht="24.96" customHeight="1">
      <c r="A97" s="9"/>
      <c r="B97" s="179"/>
      <c r="C97" s="180"/>
      <c r="D97" s="181" t="s">
        <v>96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97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98</v>
      </c>
      <c r="E99" s="188"/>
      <c r="F99" s="188"/>
      <c r="G99" s="188"/>
      <c r="H99" s="188"/>
      <c r="I99" s="188"/>
      <c r="J99" s="189">
        <f>J179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99</v>
      </c>
      <c r="E100" s="188"/>
      <c r="F100" s="188"/>
      <c r="G100" s="188"/>
      <c r="H100" s="188"/>
      <c r="I100" s="188"/>
      <c r="J100" s="189">
        <f>J186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100</v>
      </c>
      <c r="E101" s="188"/>
      <c r="F101" s="188"/>
      <c r="G101" s="188"/>
      <c r="H101" s="188"/>
      <c r="I101" s="188"/>
      <c r="J101" s="189">
        <f>J196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101</v>
      </c>
      <c r="E102" s="188"/>
      <c r="F102" s="188"/>
      <c r="G102" s="188"/>
      <c r="H102" s="188"/>
      <c r="I102" s="188"/>
      <c r="J102" s="189">
        <f>J232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102</v>
      </c>
      <c r="E103" s="188"/>
      <c r="F103" s="188"/>
      <c r="G103" s="188"/>
      <c r="H103" s="188"/>
      <c r="I103" s="188"/>
      <c r="J103" s="189">
        <f>J235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103</v>
      </c>
      <c r="E104" s="188"/>
      <c r="F104" s="188"/>
      <c r="G104" s="188"/>
      <c r="H104" s="188"/>
      <c r="I104" s="188"/>
      <c r="J104" s="189">
        <f>J246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/>
    <row r="108" hidden="1"/>
    <row r="109" hidden="1"/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 xml:space="preserve">Kanalizační přípojka  Kolín - Borky, Brankovická 1007, Kolín V, 280 02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89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 xml:space="preserve">1 - Tlaková kanalizační přípojka 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32" t="s">
        <v>22</v>
      </c>
      <c r="J118" s="79" t="str">
        <f>IF(J12="","",J12)</f>
        <v>17. 12. 2025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 xml:space="preserve"> </v>
      </c>
      <c r="G120" s="40"/>
      <c r="H120" s="40"/>
      <c r="I120" s="32" t="s">
        <v>29</v>
      </c>
      <c r="J120" s="36" t="str">
        <f>E21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IF(E18="","",E18)</f>
        <v>Vyplň údaj</v>
      </c>
      <c r="G121" s="40"/>
      <c r="H121" s="40"/>
      <c r="I121" s="32" t="s">
        <v>31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105</v>
      </c>
      <c r="D123" s="194" t="s">
        <v>58</v>
      </c>
      <c r="E123" s="194" t="s">
        <v>54</v>
      </c>
      <c r="F123" s="194" t="s">
        <v>55</v>
      </c>
      <c r="G123" s="194" t="s">
        <v>106</v>
      </c>
      <c r="H123" s="194" t="s">
        <v>107</v>
      </c>
      <c r="I123" s="194" t="s">
        <v>108</v>
      </c>
      <c r="J123" s="194" t="s">
        <v>93</v>
      </c>
      <c r="K123" s="195" t="s">
        <v>109</v>
      </c>
      <c r="L123" s="196"/>
      <c r="M123" s="100" t="s">
        <v>1</v>
      </c>
      <c r="N123" s="101" t="s">
        <v>37</v>
      </c>
      <c r="O123" s="101" t="s">
        <v>110</v>
      </c>
      <c r="P123" s="101" t="s">
        <v>111</v>
      </c>
      <c r="Q123" s="101" t="s">
        <v>112</v>
      </c>
      <c r="R123" s="101" t="s">
        <v>113</v>
      </c>
      <c r="S123" s="101" t="s">
        <v>114</v>
      </c>
      <c r="T123" s="102" t="s">
        <v>115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116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</f>
        <v>0</v>
      </c>
      <c r="Q124" s="104"/>
      <c r="R124" s="199">
        <f>R125</f>
        <v>188.54671252199998</v>
      </c>
      <c r="S124" s="104"/>
      <c r="T124" s="200">
        <f>T125</f>
        <v>109.67499999999998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95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72</v>
      </c>
      <c r="E125" s="205" t="s">
        <v>117</v>
      </c>
      <c r="F125" s="205" t="s">
        <v>118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P126+P179+P186+P196+P232+P235+P246</f>
        <v>0</v>
      </c>
      <c r="Q125" s="210"/>
      <c r="R125" s="211">
        <f>R126+R179+R186+R196+R232+R235+R246</f>
        <v>188.54671252199998</v>
      </c>
      <c r="S125" s="210"/>
      <c r="T125" s="212">
        <f>T126+T179+T186+T196+T232+T235+T246</f>
        <v>109.67499999999998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78</v>
      </c>
      <c r="AT125" s="214" t="s">
        <v>72</v>
      </c>
      <c r="AU125" s="214" t="s">
        <v>73</v>
      </c>
      <c r="AY125" s="213" t="s">
        <v>119</v>
      </c>
      <c r="BK125" s="215">
        <f>BK126+BK179+BK186+BK196+BK232+BK235+BK246</f>
        <v>0</v>
      </c>
    </row>
    <row r="126" s="12" customFormat="1" ht="22.8" customHeight="1">
      <c r="A126" s="12"/>
      <c r="B126" s="202"/>
      <c r="C126" s="203"/>
      <c r="D126" s="204" t="s">
        <v>72</v>
      </c>
      <c r="E126" s="216" t="s">
        <v>78</v>
      </c>
      <c r="F126" s="216" t="s">
        <v>120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SUM(P127:P178)</f>
        <v>0</v>
      </c>
      <c r="Q126" s="210"/>
      <c r="R126" s="211">
        <f>SUM(R127:R178)</f>
        <v>75.198073559999997</v>
      </c>
      <c r="S126" s="210"/>
      <c r="T126" s="212">
        <f>SUM(T127:T178)</f>
        <v>109.67499999999998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78</v>
      </c>
      <c r="AT126" s="214" t="s">
        <v>72</v>
      </c>
      <c r="AU126" s="214" t="s">
        <v>78</v>
      </c>
      <c r="AY126" s="213" t="s">
        <v>119</v>
      </c>
      <c r="BK126" s="215">
        <f>SUM(BK127:BK178)</f>
        <v>0</v>
      </c>
    </row>
    <row r="127" s="2" customFormat="1" ht="24.15" customHeight="1">
      <c r="A127" s="38"/>
      <c r="B127" s="39"/>
      <c r="C127" s="218" t="s">
        <v>78</v>
      </c>
      <c r="D127" s="218" t="s">
        <v>121</v>
      </c>
      <c r="E127" s="219" t="s">
        <v>122</v>
      </c>
      <c r="F127" s="220" t="s">
        <v>123</v>
      </c>
      <c r="G127" s="221" t="s">
        <v>124</v>
      </c>
      <c r="H127" s="222">
        <v>107</v>
      </c>
      <c r="I127" s="223"/>
      <c r="J127" s="224">
        <f>ROUND(I127*H127,2)</f>
        <v>0</v>
      </c>
      <c r="K127" s="220" t="s">
        <v>125</v>
      </c>
      <c r="L127" s="44"/>
      <c r="M127" s="225" t="s">
        <v>1</v>
      </c>
      <c r="N127" s="226" t="s">
        <v>38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0.26000000000000001</v>
      </c>
      <c r="T127" s="228">
        <f>S127*H127</f>
        <v>27.82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126</v>
      </c>
      <c r="AT127" s="229" t="s">
        <v>121</v>
      </c>
      <c r="AU127" s="229" t="s">
        <v>82</v>
      </c>
      <c r="AY127" s="17" t="s">
        <v>119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78</v>
      </c>
      <c r="BK127" s="230">
        <f>ROUND(I127*H127,2)</f>
        <v>0</v>
      </c>
      <c r="BL127" s="17" t="s">
        <v>126</v>
      </c>
      <c r="BM127" s="229" t="s">
        <v>127</v>
      </c>
    </row>
    <row r="128" s="13" customFormat="1">
      <c r="A128" s="13"/>
      <c r="B128" s="231"/>
      <c r="C128" s="232"/>
      <c r="D128" s="233" t="s">
        <v>128</v>
      </c>
      <c r="E128" s="234" t="s">
        <v>1</v>
      </c>
      <c r="F128" s="235" t="s">
        <v>129</v>
      </c>
      <c r="G128" s="232"/>
      <c r="H128" s="236">
        <v>107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128</v>
      </c>
      <c r="AU128" s="242" t="s">
        <v>82</v>
      </c>
      <c r="AV128" s="13" t="s">
        <v>82</v>
      </c>
      <c r="AW128" s="13" t="s">
        <v>30</v>
      </c>
      <c r="AX128" s="13" t="s">
        <v>78</v>
      </c>
      <c r="AY128" s="242" t="s">
        <v>119</v>
      </c>
    </row>
    <row r="129" s="2" customFormat="1" ht="33" customHeight="1">
      <c r="A129" s="38"/>
      <c r="B129" s="39"/>
      <c r="C129" s="218" t="s">
        <v>82</v>
      </c>
      <c r="D129" s="218" t="s">
        <v>121</v>
      </c>
      <c r="E129" s="219" t="s">
        <v>130</v>
      </c>
      <c r="F129" s="220" t="s">
        <v>131</v>
      </c>
      <c r="G129" s="221" t="s">
        <v>124</v>
      </c>
      <c r="H129" s="222">
        <v>107</v>
      </c>
      <c r="I129" s="223"/>
      <c r="J129" s="224">
        <f>ROUND(I129*H129,2)</f>
        <v>0</v>
      </c>
      <c r="K129" s="220" t="s">
        <v>125</v>
      </c>
      <c r="L129" s="44"/>
      <c r="M129" s="225" t="s">
        <v>1</v>
      </c>
      <c r="N129" s="226" t="s">
        <v>38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0.44</v>
      </c>
      <c r="T129" s="228">
        <f>S129*H129</f>
        <v>47.079999999999998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126</v>
      </c>
      <c r="AT129" s="229" t="s">
        <v>121</v>
      </c>
      <c r="AU129" s="229" t="s">
        <v>82</v>
      </c>
      <c r="AY129" s="17" t="s">
        <v>119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78</v>
      </c>
      <c r="BK129" s="230">
        <f>ROUND(I129*H129,2)</f>
        <v>0</v>
      </c>
      <c r="BL129" s="17" t="s">
        <v>126</v>
      </c>
      <c r="BM129" s="229" t="s">
        <v>132</v>
      </c>
    </row>
    <row r="130" s="13" customFormat="1">
      <c r="A130" s="13"/>
      <c r="B130" s="231"/>
      <c r="C130" s="232"/>
      <c r="D130" s="233" t="s">
        <v>128</v>
      </c>
      <c r="E130" s="234" t="s">
        <v>1</v>
      </c>
      <c r="F130" s="235" t="s">
        <v>133</v>
      </c>
      <c r="G130" s="232"/>
      <c r="H130" s="236">
        <v>107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128</v>
      </c>
      <c r="AU130" s="242" t="s">
        <v>82</v>
      </c>
      <c r="AV130" s="13" t="s">
        <v>82</v>
      </c>
      <c r="AW130" s="13" t="s">
        <v>30</v>
      </c>
      <c r="AX130" s="13" t="s">
        <v>78</v>
      </c>
      <c r="AY130" s="242" t="s">
        <v>119</v>
      </c>
    </row>
    <row r="131" s="2" customFormat="1" ht="33" customHeight="1">
      <c r="A131" s="38"/>
      <c r="B131" s="39"/>
      <c r="C131" s="218" t="s">
        <v>134</v>
      </c>
      <c r="D131" s="218" t="s">
        <v>121</v>
      </c>
      <c r="E131" s="219" t="s">
        <v>135</v>
      </c>
      <c r="F131" s="220" t="s">
        <v>136</v>
      </c>
      <c r="G131" s="221" t="s">
        <v>124</v>
      </c>
      <c r="H131" s="222">
        <v>107</v>
      </c>
      <c r="I131" s="223"/>
      <c r="J131" s="224">
        <f>ROUND(I131*H131,2)</f>
        <v>0</v>
      </c>
      <c r="K131" s="220" t="s">
        <v>125</v>
      </c>
      <c r="L131" s="44"/>
      <c r="M131" s="225" t="s">
        <v>1</v>
      </c>
      <c r="N131" s="226" t="s">
        <v>38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0.32500000000000001</v>
      </c>
      <c r="T131" s="228">
        <f>S131*H131</f>
        <v>34.774999999999999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126</v>
      </c>
      <c r="AT131" s="229" t="s">
        <v>121</v>
      </c>
      <c r="AU131" s="229" t="s">
        <v>82</v>
      </c>
      <c r="AY131" s="17" t="s">
        <v>119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78</v>
      </c>
      <c r="BK131" s="230">
        <f>ROUND(I131*H131,2)</f>
        <v>0</v>
      </c>
      <c r="BL131" s="17" t="s">
        <v>126</v>
      </c>
      <c r="BM131" s="229" t="s">
        <v>137</v>
      </c>
    </row>
    <row r="132" s="13" customFormat="1">
      <c r="A132" s="13"/>
      <c r="B132" s="231"/>
      <c r="C132" s="232"/>
      <c r="D132" s="233" t="s">
        <v>128</v>
      </c>
      <c r="E132" s="234" t="s">
        <v>1</v>
      </c>
      <c r="F132" s="235" t="s">
        <v>129</v>
      </c>
      <c r="G132" s="232"/>
      <c r="H132" s="236">
        <v>107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128</v>
      </c>
      <c r="AU132" s="242" t="s">
        <v>82</v>
      </c>
      <c r="AV132" s="13" t="s">
        <v>82</v>
      </c>
      <c r="AW132" s="13" t="s">
        <v>30</v>
      </c>
      <c r="AX132" s="13" t="s">
        <v>78</v>
      </c>
      <c r="AY132" s="242" t="s">
        <v>119</v>
      </c>
    </row>
    <row r="133" s="2" customFormat="1" ht="16.5" customHeight="1">
      <c r="A133" s="38"/>
      <c r="B133" s="39"/>
      <c r="C133" s="218" t="s">
        <v>126</v>
      </c>
      <c r="D133" s="218" t="s">
        <v>121</v>
      </c>
      <c r="E133" s="219" t="s">
        <v>138</v>
      </c>
      <c r="F133" s="220" t="s">
        <v>139</v>
      </c>
      <c r="G133" s="221" t="s">
        <v>140</v>
      </c>
      <c r="H133" s="222">
        <v>50</v>
      </c>
      <c r="I133" s="223"/>
      <c r="J133" s="224">
        <f>ROUND(I133*H133,2)</f>
        <v>0</v>
      </c>
      <c r="K133" s="220" t="s">
        <v>125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0.00719295</v>
      </c>
      <c r="R133" s="227">
        <f>Q133*H133</f>
        <v>0.35964750000000001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126</v>
      </c>
      <c r="AT133" s="229" t="s">
        <v>121</v>
      </c>
      <c r="AU133" s="229" t="s">
        <v>82</v>
      </c>
      <c r="AY133" s="17" t="s">
        <v>119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78</v>
      </c>
      <c r="BK133" s="230">
        <f>ROUND(I133*H133,2)</f>
        <v>0</v>
      </c>
      <c r="BL133" s="17" t="s">
        <v>126</v>
      </c>
      <c r="BM133" s="229" t="s">
        <v>141</v>
      </c>
    </row>
    <row r="134" s="13" customFormat="1">
      <c r="A134" s="13"/>
      <c r="B134" s="231"/>
      <c r="C134" s="232"/>
      <c r="D134" s="233" t="s">
        <v>128</v>
      </c>
      <c r="E134" s="234" t="s">
        <v>1</v>
      </c>
      <c r="F134" s="235" t="s">
        <v>142</v>
      </c>
      <c r="G134" s="232"/>
      <c r="H134" s="236">
        <v>50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128</v>
      </c>
      <c r="AU134" s="242" t="s">
        <v>82</v>
      </c>
      <c r="AV134" s="13" t="s">
        <v>82</v>
      </c>
      <c r="AW134" s="13" t="s">
        <v>30</v>
      </c>
      <c r="AX134" s="13" t="s">
        <v>78</v>
      </c>
      <c r="AY134" s="242" t="s">
        <v>119</v>
      </c>
    </row>
    <row r="135" s="2" customFormat="1" ht="24.15" customHeight="1">
      <c r="A135" s="38"/>
      <c r="B135" s="39"/>
      <c r="C135" s="218" t="s">
        <v>143</v>
      </c>
      <c r="D135" s="218" t="s">
        <v>121</v>
      </c>
      <c r="E135" s="219" t="s">
        <v>144</v>
      </c>
      <c r="F135" s="220" t="s">
        <v>145</v>
      </c>
      <c r="G135" s="221" t="s">
        <v>146</v>
      </c>
      <c r="H135" s="222">
        <v>80</v>
      </c>
      <c r="I135" s="223"/>
      <c r="J135" s="224">
        <f>ROUND(I135*H135,2)</f>
        <v>0</v>
      </c>
      <c r="K135" s="220" t="s">
        <v>125</v>
      </c>
      <c r="L135" s="44"/>
      <c r="M135" s="225" t="s">
        <v>1</v>
      </c>
      <c r="N135" s="226" t="s">
        <v>38</v>
      </c>
      <c r="O135" s="91"/>
      <c r="P135" s="227">
        <f>O135*H135</f>
        <v>0</v>
      </c>
      <c r="Q135" s="227">
        <v>3.2634E-05</v>
      </c>
      <c r="R135" s="227">
        <f>Q135*H135</f>
        <v>0.00261072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126</v>
      </c>
      <c r="AT135" s="229" t="s">
        <v>121</v>
      </c>
      <c r="AU135" s="229" t="s">
        <v>82</v>
      </c>
      <c r="AY135" s="17" t="s">
        <v>119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78</v>
      </c>
      <c r="BK135" s="230">
        <f>ROUND(I135*H135,2)</f>
        <v>0</v>
      </c>
      <c r="BL135" s="17" t="s">
        <v>126</v>
      </c>
      <c r="BM135" s="229" t="s">
        <v>147</v>
      </c>
    </row>
    <row r="136" s="13" customFormat="1">
      <c r="A136" s="13"/>
      <c r="B136" s="231"/>
      <c r="C136" s="232"/>
      <c r="D136" s="233" t="s">
        <v>128</v>
      </c>
      <c r="E136" s="234" t="s">
        <v>1</v>
      </c>
      <c r="F136" s="235" t="s">
        <v>148</v>
      </c>
      <c r="G136" s="232"/>
      <c r="H136" s="236">
        <v>80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128</v>
      </c>
      <c r="AU136" s="242" t="s">
        <v>82</v>
      </c>
      <c r="AV136" s="13" t="s">
        <v>82</v>
      </c>
      <c r="AW136" s="13" t="s">
        <v>30</v>
      </c>
      <c r="AX136" s="13" t="s">
        <v>78</v>
      </c>
      <c r="AY136" s="242" t="s">
        <v>119</v>
      </c>
    </row>
    <row r="137" s="2" customFormat="1" ht="24.15" customHeight="1">
      <c r="A137" s="38"/>
      <c r="B137" s="39"/>
      <c r="C137" s="218" t="s">
        <v>149</v>
      </c>
      <c r="D137" s="218" t="s">
        <v>121</v>
      </c>
      <c r="E137" s="219" t="s">
        <v>150</v>
      </c>
      <c r="F137" s="220" t="s">
        <v>151</v>
      </c>
      <c r="G137" s="221" t="s">
        <v>152</v>
      </c>
      <c r="H137" s="222">
        <v>20</v>
      </c>
      <c r="I137" s="223"/>
      <c r="J137" s="224">
        <f>ROUND(I137*H137,2)</f>
        <v>0</v>
      </c>
      <c r="K137" s="220" t="s">
        <v>125</v>
      </c>
      <c r="L137" s="44"/>
      <c r="M137" s="225" t="s">
        <v>1</v>
      </c>
      <c r="N137" s="226" t="s">
        <v>38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126</v>
      </c>
      <c r="AT137" s="229" t="s">
        <v>121</v>
      </c>
      <c r="AU137" s="229" t="s">
        <v>82</v>
      </c>
      <c r="AY137" s="17" t="s">
        <v>119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78</v>
      </c>
      <c r="BK137" s="230">
        <f>ROUND(I137*H137,2)</f>
        <v>0</v>
      </c>
      <c r="BL137" s="17" t="s">
        <v>126</v>
      </c>
      <c r="BM137" s="229" t="s">
        <v>153</v>
      </c>
    </row>
    <row r="138" s="13" customFormat="1">
      <c r="A138" s="13"/>
      <c r="B138" s="231"/>
      <c r="C138" s="232"/>
      <c r="D138" s="233" t="s">
        <v>128</v>
      </c>
      <c r="E138" s="234" t="s">
        <v>1</v>
      </c>
      <c r="F138" s="235" t="s">
        <v>154</v>
      </c>
      <c r="G138" s="232"/>
      <c r="H138" s="236">
        <v>20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128</v>
      </c>
      <c r="AU138" s="242" t="s">
        <v>82</v>
      </c>
      <c r="AV138" s="13" t="s">
        <v>82</v>
      </c>
      <c r="AW138" s="13" t="s">
        <v>30</v>
      </c>
      <c r="AX138" s="13" t="s">
        <v>78</v>
      </c>
      <c r="AY138" s="242" t="s">
        <v>119</v>
      </c>
    </row>
    <row r="139" s="2" customFormat="1" ht="24.15" customHeight="1">
      <c r="A139" s="38"/>
      <c r="B139" s="39"/>
      <c r="C139" s="218" t="s">
        <v>155</v>
      </c>
      <c r="D139" s="218" t="s">
        <v>121</v>
      </c>
      <c r="E139" s="219" t="s">
        <v>156</v>
      </c>
      <c r="F139" s="220" t="s">
        <v>157</v>
      </c>
      <c r="G139" s="221" t="s">
        <v>158</v>
      </c>
      <c r="H139" s="222">
        <v>16.875</v>
      </c>
      <c r="I139" s="223"/>
      <c r="J139" s="224">
        <f>ROUND(I139*H139,2)</f>
        <v>0</v>
      </c>
      <c r="K139" s="220" t="s">
        <v>125</v>
      </c>
      <c r="L139" s="44"/>
      <c r="M139" s="225" t="s">
        <v>1</v>
      </c>
      <c r="N139" s="226" t="s">
        <v>38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126</v>
      </c>
      <c r="AT139" s="229" t="s">
        <v>121</v>
      </c>
      <c r="AU139" s="229" t="s">
        <v>82</v>
      </c>
      <c r="AY139" s="17" t="s">
        <v>119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78</v>
      </c>
      <c r="BK139" s="230">
        <f>ROUND(I139*H139,2)</f>
        <v>0</v>
      </c>
      <c r="BL139" s="17" t="s">
        <v>126</v>
      </c>
      <c r="BM139" s="229" t="s">
        <v>159</v>
      </c>
    </row>
    <row r="140" s="13" customFormat="1">
      <c r="A140" s="13"/>
      <c r="B140" s="231"/>
      <c r="C140" s="232"/>
      <c r="D140" s="233" t="s">
        <v>128</v>
      </c>
      <c r="E140" s="234" t="s">
        <v>1</v>
      </c>
      <c r="F140" s="235" t="s">
        <v>160</v>
      </c>
      <c r="G140" s="232"/>
      <c r="H140" s="236">
        <v>33.75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128</v>
      </c>
      <c r="AU140" s="242" t="s">
        <v>82</v>
      </c>
      <c r="AV140" s="13" t="s">
        <v>82</v>
      </c>
      <c r="AW140" s="13" t="s">
        <v>30</v>
      </c>
      <c r="AX140" s="13" t="s">
        <v>73</v>
      </c>
      <c r="AY140" s="242" t="s">
        <v>119</v>
      </c>
    </row>
    <row r="141" s="13" customFormat="1">
      <c r="A141" s="13"/>
      <c r="B141" s="231"/>
      <c r="C141" s="232"/>
      <c r="D141" s="233" t="s">
        <v>128</v>
      </c>
      <c r="E141" s="234" t="s">
        <v>1</v>
      </c>
      <c r="F141" s="235" t="s">
        <v>161</v>
      </c>
      <c r="G141" s="232"/>
      <c r="H141" s="236">
        <v>16.875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128</v>
      </c>
      <c r="AU141" s="242" t="s">
        <v>82</v>
      </c>
      <c r="AV141" s="13" t="s">
        <v>82</v>
      </c>
      <c r="AW141" s="13" t="s">
        <v>30</v>
      </c>
      <c r="AX141" s="13" t="s">
        <v>78</v>
      </c>
      <c r="AY141" s="242" t="s">
        <v>119</v>
      </c>
    </row>
    <row r="142" s="2" customFormat="1" ht="33" customHeight="1">
      <c r="A142" s="38"/>
      <c r="B142" s="39"/>
      <c r="C142" s="218" t="s">
        <v>162</v>
      </c>
      <c r="D142" s="218" t="s">
        <v>121</v>
      </c>
      <c r="E142" s="219" t="s">
        <v>163</v>
      </c>
      <c r="F142" s="220" t="s">
        <v>164</v>
      </c>
      <c r="G142" s="221" t="s">
        <v>158</v>
      </c>
      <c r="H142" s="222">
        <v>16.875</v>
      </c>
      <c r="I142" s="223"/>
      <c r="J142" s="224">
        <f>ROUND(I142*H142,2)</f>
        <v>0</v>
      </c>
      <c r="K142" s="220" t="s">
        <v>125</v>
      </c>
      <c r="L142" s="44"/>
      <c r="M142" s="225" t="s">
        <v>1</v>
      </c>
      <c r="N142" s="226" t="s">
        <v>38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126</v>
      </c>
      <c r="AT142" s="229" t="s">
        <v>121</v>
      </c>
      <c r="AU142" s="229" t="s">
        <v>82</v>
      </c>
      <c r="AY142" s="17" t="s">
        <v>119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78</v>
      </c>
      <c r="BK142" s="230">
        <f>ROUND(I142*H142,2)</f>
        <v>0</v>
      </c>
      <c r="BL142" s="17" t="s">
        <v>126</v>
      </c>
      <c r="BM142" s="229" t="s">
        <v>165</v>
      </c>
    </row>
    <row r="143" s="13" customFormat="1">
      <c r="A143" s="13"/>
      <c r="B143" s="231"/>
      <c r="C143" s="232"/>
      <c r="D143" s="233" t="s">
        <v>128</v>
      </c>
      <c r="E143" s="234" t="s">
        <v>1</v>
      </c>
      <c r="F143" s="235" t="s">
        <v>166</v>
      </c>
      <c r="G143" s="232"/>
      <c r="H143" s="236">
        <v>16.875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128</v>
      </c>
      <c r="AU143" s="242" t="s">
        <v>82</v>
      </c>
      <c r="AV143" s="13" t="s">
        <v>82</v>
      </c>
      <c r="AW143" s="13" t="s">
        <v>30</v>
      </c>
      <c r="AX143" s="13" t="s">
        <v>78</v>
      </c>
      <c r="AY143" s="242" t="s">
        <v>119</v>
      </c>
    </row>
    <row r="144" s="2" customFormat="1" ht="33" customHeight="1">
      <c r="A144" s="38"/>
      <c r="B144" s="39"/>
      <c r="C144" s="218" t="s">
        <v>167</v>
      </c>
      <c r="D144" s="218" t="s">
        <v>121</v>
      </c>
      <c r="E144" s="219" t="s">
        <v>168</v>
      </c>
      <c r="F144" s="220" t="s">
        <v>169</v>
      </c>
      <c r="G144" s="221" t="s">
        <v>158</v>
      </c>
      <c r="H144" s="222">
        <v>12.35</v>
      </c>
      <c r="I144" s="223"/>
      <c r="J144" s="224">
        <f>ROUND(I144*H144,2)</f>
        <v>0</v>
      </c>
      <c r="K144" s="220" t="s">
        <v>125</v>
      </c>
      <c r="L144" s="44"/>
      <c r="M144" s="225" t="s">
        <v>1</v>
      </c>
      <c r="N144" s="226" t="s">
        <v>38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126</v>
      </c>
      <c r="AT144" s="229" t="s">
        <v>121</v>
      </c>
      <c r="AU144" s="229" t="s">
        <v>82</v>
      </c>
      <c r="AY144" s="17" t="s">
        <v>119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78</v>
      </c>
      <c r="BK144" s="230">
        <f>ROUND(I144*H144,2)</f>
        <v>0</v>
      </c>
      <c r="BL144" s="17" t="s">
        <v>126</v>
      </c>
      <c r="BM144" s="229" t="s">
        <v>170</v>
      </c>
    </row>
    <row r="145" s="13" customFormat="1">
      <c r="A145" s="13"/>
      <c r="B145" s="231"/>
      <c r="C145" s="232"/>
      <c r="D145" s="233" t="s">
        <v>128</v>
      </c>
      <c r="E145" s="234" t="s">
        <v>1</v>
      </c>
      <c r="F145" s="235" t="s">
        <v>171</v>
      </c>
      <c r="G145" s="232"/>
      <c r="H145" s="236">
        <v>24.699999999999999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128</v>
      </c>
      <c r="AU145" s="242" t="s">
        <v>82</v>
      </c>
      <c r="AV145" s="13" t="s">
        <v>82</v>
      </c>
      <c r="AW145" s="13" t="s">
        <v>30</v>
      </c>
      <c r="AX145" s="13" t="s">
        <v>73</v>
      </c>
      <c r="AY145" s="242" t="s">
        <v>119</v>
      </c>
    </row>
    <row r="146" s="13" customFormat="1">
      <c r="A146" s="13"/>
      <c r="B146" s="231"/>
      <c r="C146" s="232"/>
      <c r="D146" s="233" t="s">
        <v>128</v>
      </c>
      <c r="E146" s="234" t="s">
        <v>1</v>
      </c>
      <c r="F146" s="235" t="s">
        <v>172</v>
      </c>
      <c r="G146" s="232"/>
      <c r="H146" s="236">
        <v>12.35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128</v>
      </c>
      <c r="AU146" s="242" t="s">
        <v>82</v>
      </c>
      <c r="AV146" s="13" t="s">
        <v>82</v>
      </c>
      <c r="AW146" s="13" t="s">
        <v>30</v>
      </c>
      <c r="AX146" s="13" t="s">
        <v>78</v>
      </c>
      <c r="AY146" s="242" t="s">
        <v>119</v>
      </c>
    </row>
    <row r="147" s="2" customFormat="1" ht="33" customHeight="1">
      <c r="A147" s="38"/>
      <c r="B147" s="39"/>
      <c r="C147" s="218" t="s">
        <v>173</v>
      </c>
      <c r="D147" s="218" t="s">
        <v>121</v>
      </c>
      <c r="E147" s="219" t="s">
        <v>174</v>
      </c>
      <c r="F147" s="220" t="s">
        <v>175</v>
      </c>
      <c r="G147" s="221" t="s">
        <v>158</v>
      </c>
      <c r="H147" s="222">
        <v>12.35</v>
      </c>
      <c r="I147" s="223"/>
      <c r="J147" s="224">
        <f>ROUND(I147*H147,2)</f>
        <v>0</v>
      </c>
      <c r="K147" s="220" t="s">
        <v>125</v>
      </c>
      <c r="L147" s="44"/>
      <c r="M147" s="225" t="s">
        <v>1</v>
      </c>
      <c r="N147" s="226" t="s">
        <v>38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126</v>
      </c>
      <c r="AT147" s="229" t="s">
        <v>121</v>
      </c>
      <c r="AU147" s="229" t="s">
        <v>82</v>
      </c>
      <c r="AY147" s="17" t="s">
        <v>119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78</v>
      </c>
      <c r="BK147" s="230">
        <f>ROUND(I147*H147,2)</f>
        <v>0</v>
      </c>
      <c r="BL147" s="17" t="s">
        <v>126</v>
      </c>
      <c r="BM147" s="229" t="s">
        <v>176</v>
      </c>
    </row>
    <row r="148" s="13" customFormat="1">
      <c r="A148" s="13"/>
      <c r="B148" s="231"/>
      <c r="C148" s="232"/>
      <c r="D148" s="233" t="s">
        <v>128</v>
      </c>
      <c r="E148" s="234" t="s">
        <v>1</v>
      </c>
      <c r="F148" s="235" t="s">
        <v>177</v>
      </c>
      <c r="G148" s="232"/>
      <c r="H148" s="236">
        <v>12.35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128</v>
      </c>
      <c r="AU148" s="242" t="s">
        <v>82</v>
      </c>
      <c r="AV148" s="13" t="s">
        <v>82</v>
      </c>
      <c r="AW148" s="13" t="s">
        <v>30</v>
      </c>
      <c r="AX148" s="13" t="s">
        <v>78</v>
      </c>
      <c r="AY148" s="242" t="s">
        <v>119</v>
      </c>
    </row>
    <row r="149" s="2" customFormat="1" ht="24.15" customHeight="1">
      <c r="A149" s="38"/>
      <c r="B149" s="39"/>
      <c r="C149" s="218" t="s">
        <v>178</v>
      </c>
      <c r="D149" s="218" t="s">
        <v>121</v>
      </c>
      <c r="E149" s="219" t="s">
        <v>179</v>
      </c>
      <c r="F149" s="220" t="s">
        <v>180</v>
      </c>
      <c r="G149" s="221" t="s">
        <v>124</v>
      </c>
      <c r="H149" s="222">
        <v>22.5</v>
      </c>
      <c r="I149" s="223"/>
      <c r="J149" s="224">
        <f>ROUND(I149*H149,2)</f>
        <v>0</v>
      </c>
      <c r="K149" s="220" t="s">
        <v>125</v>
      </c>
      <c r="L149" s="44"/>
      <c r="M149" s="225" t="s">
        <v>1</v>
      </c>
      <c r="N149" s="226" t="s">
        <v>38</v>
      </c>
      <c r="O149" s="91"/>
      <c r="P149" s="227">
        <f>O149*H149</f>
        <v>0</v>
      </c>
      <c r="Q149" s="227">
        <v>0.0062189200000000002</v>
      </c>
      <c r="R149" s="227">
        <f>Q149*H149</f>
        <v>0.13992570000000001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126</v>
      </c>
      <c r="AT149" s="229" t="s">
        <v>121</v>
      </c>
      <c r="AU149" s="229" t="s">
        <v>82</v>
      </c>
      <c r="AY149" s="17" t="s">
        <v>119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78</v>
      </c>
      <c r="BK149" s="230">
        <f>ROUND(I149*H149,2)</f>
        <v>0</v>
      </c>
      <c r="BL149" s="17" t="s">
        <v>126</v>
      </c>
      <c r="BM149" s="229" t="s">
        <v>181</v>
      </c>
    </row>
    <row r="150" s="13" customFormat="1">
      <c r="A150" s="13"/>
      <c r="B150" s="231"/>
      <c r="C150" s="232"/>
      <c r="D150" s="233" t="s">
        <v>128</v>
      </c>
      <c r="E150" s="234" t="s">
        <v>1</v>
      </c>
      <c r="F150" s="235" t="s">
        <v>182</v>
      </c>
      <c r="G150" s="232"/>
      <c r="H150" s="236">
        <v>22.5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128</v>
      </c>
      <c r="AU150" s="242" t="s">
        <v>82</v>
      </c>
      <c r="AV150" s="13" t="s">
        <v>82</v>
      </c>
      <c r="AW150" s="13" t="s">
        <v>30</v>
      </c>
      <c r="AX150" s="13" t="s">
        <v>78</v>
      </c>
      <c r="AY150" s="242" t="s">
        <v>119</v>
      </c>
    </row>
    <row r="151" s="2" customFormat="1" ht="24.15" customHeight="1">
      <c r="A151" s="38"/>
      <c r="B151" s="39"/>
      <c r="C151" s="218" t="s">
        <v>8</v>
      </c>
      <c r="D151" s="218" t="s">
        <v>121</v>
      </c>
      <c r="E151" s="219" t="s">
        <v>183</v>
      </c>
      <c r="F151" s="220" t="s">
        <v>184</v>
      </c>
      <c r="G151" s="221" t="s">
        <v>124</v>
      </c>
      <c r="H151" s="222">
        <v>22.5</v>
      </c>
      <c r="I151" s="223"/>
      <c r="J151" s="224">
        <f>ROUND(I151*H151,2)</f>
        <v>0</v>
      </c>
      <c r="K151" s="220" t="s">
        <v>125</v>
      </c>
      <c r="L151" s="44"/>
      <c r="M151" s="225" t="s">
        <v>1</v>
      </c>
      <c r="N151" s="226" t="s">
        <v>38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126</v>
      </c>
      <c r="AT151" s="229" t="s">
        <v>121</v>
      </c>
      <c r="AU151" s="229" t="s">
        <v>82</v>
      </c>
      <c r="AY151" s="17" t="s">
        <v>119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78</v>
      </c>
      <c r="BK151" s="230">
        <f>ROUND(I151*H151,2)</f>
        <v>0</v>
      </c>
      <c r="BL151" s="17" t="s">
        <v>126</v>
      </c>
      <c r="BM151" s="229" t="s">
        <v>185</v>
      </c>
    </row>
    <row r="152" s="13" customFormat="1">
      <c r="A152" s="13"/>
      <c r="B152" s="231"/>
      <c r="C152" s="232"/>
      <c r="D152" s="233" t="s">
        <v>128</v>
      </c>
      <c r="E152" s="234" t="s">
        <v>1</v>
      </c>
      <c r="F152" s="235" t="s">
        <v>186</v>
      </c>
      <c r="G152" s="232"/>
      <c r="H152" s="236">
        <v>22.5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128</v>
      </c>
      <c r="AU152" s="242" t="s">
        <v>82</v>
      </c>
      <c r="AV152" s="13" t="s">
        <v>82</v>
      </c>
      <c r="AW152" s="13" t="s">
        <v>30</v>
      </c>
      <c r="AX152" s="13" t="s">
        <v>78</v>
      </c>
      <c r="AY152" s="242" t="s">
        <v>119</v>
      </c>
    </row>
    <row r="153" s="2" customFormat="1" ht="16.5" customHeight="1">
      <c r="A153" s="38"/>
      <c r="B153" s="39"/>
      <c r="C153" s="243" t="s">
        <v>187</v>
      </c>
      <c r="D153" s="243" t="s">
        <v>188</v>
      </c>
      <c r="E153" s="244" t="s">
        <v>189</v>
      </c>
      <c r="F153" s="245" t="s">
        <v>190</v>
      </c>
      <c r="G153" s="246" t="s">
        <v>191</v>
      </c>
      <c r="H153" s="247">
        <v>2.25</v>
      </c>
      <c r="I153" s="248"/>
      <c r="J153" s="249">
        <f>ROUND(I153*H153,2)</f>
        <v>0</v>
      </c>
      <c r="K153" s="245" t="s">
        <v>125</v>
      </c>
      <c r="L153" s="250"/>
      <c r="M153" s="251" t="s">
        <v>1</v>
      </c>
      <c r="N153" s="252" t="s">
        <v>38</v>
      </c>
      <c r="O153" s="91"/>
      <c r="P153" s="227">
        <f>O153*H153</f>
        <v>0</v>
      </c>
      <c r="Q153" s="227">
        <v>1</v>
      </c>
      <c r="R153" s="227">
        <f>Q153*H153</f>
        <v>2.25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162</v>
      </c>
      <c r="AT153" s="229" t="s">
        <v>188</v>
      </c>
      <c r="AU153" s="229" t="s">
        <v>82</v>
      </c>
      <c r="AY153" s="17" t="s">
        <v>119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78</v>
      </c>
      <c r="BK153" s="230">
        <f>ROUND(I153*H153,2)</f>
        <v>0</v>
      </c>
      <c r="BL153" s="17" t="s">
        <v>126</v>
      </c>
      <c r="BM153" s="229" t="s">
        <v>192</v>
      </c>
    </row>
    <row r="154" s="13" customFormat="1">
      <c r="A154" s="13"/>
      <c r="B154" s="231"/>
      <c r="C154" s="232"/>
      <c r="D154" s="233" t="s">
        <v>128</v>
      </c>
      <c r="E154" s="234" t="s">
        <v>1</v>
      </c>
      <c r="F154" s="235" t="s">
        <v>193</v>
      </c>
      <c r="G154" s="232"/>
      <c r="H154" s="236">
        <v>2.25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128</v>
      </c>
      <c r="AU154" s="242" t="s">
        <v>82</v>
      </c>
      <c r="AV154" s="13" t="s">
        <v>82</v>
      </c>
      <c r="AW154" s="13" t="s">
        <v>30</v>
      </c>
      <c r="AX154" s="13" t="s">
        <v>78</v>
      </c>
      <c r="AY154" s="242" t="s">
        <v>119</v>
      </c>
    </row>
    <row r="155" s="2" customFormat="1" ht="21.75" customHeight="1">
      <c r="A155" s="38"/>
      <c r="B155" s="39"/>
      <c r="C155" s="218" t="s">
        <v>194</v>
      </c>
      <c r="D155" s="218" t="s">
        <v>121</v>
      </c>
      <c r="E155" s="219" t="s">
        <v>195</v>
      </c>
      <c r="F155" s="220" t="s">
        <v>196</v>
      </c>
      <c r="G155" s="221" t="s">
        <v>124</v>
      </c>
      <c r="H155" s="222">
        <v>57</v>
      </c>
      <c r="I155" s="223"/>
      <c r="J155" s="224">
        <f>ROUND(I155*H155,2)</f>
        <v>0</v>
      </c>
      <c r="K155" s="220" t="s">
        <v>125</v>
      </c>
      <c r="L155" s="44"/>
      <c r="M155" s="225" t="s">
        <v>1</v>
      </c>
      <c r="N155" s="226" t="s">
        <v>38</v>
      </c>
      <c r="O155" s="91"/>
      <c r="P155" s="227">
        <f>O155*H155</f>
        <v>0</v>
      </c>
      <c r="Q155" s="227">
        <v>0.00058135999999999995</v>
      </c>
      <c r="R155" s="227">
        <f>Q155*H155</f>
        <v>0.033137519999999997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126</v>
      </c>
      <c r="AT155" s="229" t="s">
        <v>121</v>
      </c>
      <c r="AU155" s="229" t="s">
        <v>82</v>
      </c>
      <c r="AY155" s="17" t="s">
        <v>119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78</v>
      </c>
      <c r="BK155" s="230">
        <f>ROUND(I155*H155,2)</f>
        <v>0</v>
      </c>
      <c r="BL155" s="17" t="s">
        <v>126</v>
      </c>
      <c r="BM155" s="229" t="s">
        <v>197</v>
      </c>
    </row>
    <row r="156" s="13" customFormat="1">
      <c r="A156" s="13"/>
      <c r="B156" s="231"/>
      <c r="C156" s="232"/>
      <c r="D156" s="233" t="s">
        <v>128</v>
      </c>
      <c r="E156" s="234" t="s">
        <v>1</v>
      </c>
      <c r="F156" s="235" t="s">
        <v>198</v>
      </c>
      <c r="G156" s="232"/>
      <c r="H156" s="236">
        <v>57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128</v>
      </c>
      <c r="AU156" s="242" t="s">
        <v>82</v>
      </c>
      <c r="AV156" s="13" t="s">
        <v>82</v>
      </c>
      <c r="AW156" s="13" t="s">
        <v>30</v>
      </c>
      <c r="AX156" s="13" t="s">
        <v>78</v>
      </c>
      <c r="AY156" s="242" t="s">
        <v>119</v>
      </c>
    </row>
    <row r="157" s="2" customFormat="1" ht="24.15" customHeight="1">
      <c r="A157" s="38"/>
      <c r="B157" s="39"/>
      <c r="C157" s="218" t="s">
        <v>199</v>
      </c>
      <c r="D157" s="218" t="s">
        <v>121</v>
      </c>
      <c r="E157" s="219" t="s">
        <v>200</v>
      </c>
      <c r="F157" s="220" t="s">
        <v>201</v>
      </c>
      <c r="G157" s="221" t="s">
        <v>124</v>
      </c>
      <c r="H157" s="222">
        <v>26.25</v>
      </c>
      <c r="I157" s="223"/>
      <c r="J157" s="224">
        <f>ROUND(I157*H157,2)</f>
        <v>0</v>
      </c>
      <c r="K157" s="220" t="s">
        <v>125</v>
      </c>
      <c r="L157" s="44"/>
      <c r="M157" s="225" t="s">
        <v>1</v>
      </c>
      <c r="N157" s="226" t="s">
        <v>38</v>
      </c>
      <c r="O157" s="91"/>
      <c r="P157" s="227">
        <f>O157*H157</f>
        <v>0</v>
      </c>
      <c r="Q157" s="227">
        <v>0.00063817599999999996</v>
      </c>
      <c r="R157" s="227">
        <f>Q157*H157</f>
        <v>0.016752119999999999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126</v>
      </c>
      <c r="AT157" s="229" t="s">
        <v>121</v>
      </c>
      <c r="AU157" s="229" t="s">
        <v>82</v>
      </c>
      <c r="AY157" s="17" t="s">
        <v>119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78</v>
      </c>
      <c r="BK157" s="230">
        <f>ROUND(I157*H157,2)</f>
        <v>0</v>
      </c>
      <c r="BL157" s="17" t="s">
        <v>126</v>
      </c>
      <c r="BM157" s="229" t="s">
        <v>202</v>
      </c>
    </row>
    <row r="158" s="13" customFormat="1">
      <c r="A158" s="13"/>
      <c r="B158" s="231"/>
      <c r="C158" s="232"/>
      <c r="D158" s="233" t="s">
        <v>128</v>
      </c>
      <c r="E158" s="234" t="s">
        <v>1</v>
      </c>
      <c r="F158" s="235" t="s">
        <v>203</v>
      </c>
      <c r="G158" s="232"/>
      <c r="H158" s="236">
        <v>26.25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128</v>
      </c>
      <c r="AU158" s="242" t="s">
        <v>82</v>
      </c>
      <c r="AV158" s="13" t="s">
        <v>82</v>
      </c>
      <c r="AW158" s="13" t="s">
        <v>30</v>
      </c>
      <c r="AX158" s="13" t="s">
        <v>78</v>
      </c>
      <c r="AY158" s="242" t="s">
        <v>119</v>
      </c>
    </row>
    <row r="159" s="2" customFormat="1" ht="21.75" customHeight="1">
      <c r="A159" s="38"/>
      <c r="B159" s="39"/>
      <c r="C159" s="218" t="s">
        <v>204</v>
      </c>
      <c r="D159" s="218" t="s">
        <v>121</v>
      </c>
      <c r="E159" s="219" t="s">
        <v>205</v>
      </c>
      <c r="F159" s="220" t="s">
        <v>206</v>
      </c>
      <c r="G159" s="221" t="s">
        <v>124</v>
      </c>
      <c r="H159" s="222">
        <v>57</v>
      </c>
      <c r="I159" s="223"/>
      <c r="J159" s="224">
        <f>ROUND(I159*H159,2)</f>
        <v>0</v>
      </c>
      <c r="K159" s="220" t="s">
        <v>125</v>
      </c>
      <c r="L159" s="44"/>
      <c r="M159" s="225" t="s">
        <v>1</v>
      </c>
      <c r="N159" s="226" t="s">
        <v>38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126</v>
      </c>
      <c r="AT159" s="229" t="s">
        <v>121</v>
      </c>
      <c r="AU159" s="229" t="s">
        <v>82</v>
      </c>
      <c r="AY159" s="17" t="s">
        <v>119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78</v>
      </c>
      <c r="BK159" s="230">
        <f>ROUND(I159*H159,2)</f>
        <v>0</v>
      </c>
      <c r="BL159" s="17" t="s">
        <v>126</v>
      </c>
      <c r="BM159" s="229" t="s">
        <v>207</v>
      </c>
    </row>
    <row r="160" s="13" customFormat="1">
      <c r="A160" s="13"/>
      <c r="B160" s="231"/>
      <c r="C160" s="232"/>
      <c r="D160" s="233" t="s">
        <v>128</v>
      </c>
      <c r="E160" s="234" t="s">
        <v>1</v>
      </c>
      <c r="F160" s="235" t="s">
        <v>208</v>
      </c>
      <c r="G160" s="232"/>
      <c r="H160" s="236">
        <v>57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128</v>
      </c>
      <c r="AU160" s="242" t="s">
        <v>82</v>
      </c>
      <c r="AV160" s="13" t="s">
        <v>82</v>
      </c>
      <c r="AW160" s="13" t="s">
        <v>30</v>
      </c>
      <c r="AX160" s="13" t="s">
        <v>78</v>
      </c>
      <c r="AY160" s="242" t="s">
        <v>119</v>
      </c>
    </row>
    <row r="161" s="2" customFormat="1" ht="24.15" customHeight="1">
      <c r="A161" s="38"/>
      <c r="B161" s="39"/>
      <c r="C161" s="218" t="s">
        <v>209</v>
      </c>
      <c r="D161" s="218" t="s">
        <v>121</v>
      </c>
      <c r="E161" s="219" t="s">
        <v>210</v>
      </c>
      <c r="F161" s="220" t="s">
        <v>211</v>
      </c>
      <c r="G161" s="221" t="s">
        <v>124</v>
      </c>
      <c r="H161" s="222">
        <v>26.25</v>
      </c>
      <c r="I161" s="223"/>
      <c r="J161" s="224">
        <f>ROUND(I161*H161,2)</f>
        <v>0</v>
      </c>
      <c r="K161" s="220" t="s">
        <v>125</v>
      </c>
      <c r="L161" s="44"/>
      <c r="M161" s="225" t="s">
        <v>1</v>
      </c>
      <c r="N161" s="226" t="s">
        <v>38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126</v>
      </c>
      <c r="AT161" s="229" t="s">
        <v>121</v>
      </c>
      <c r="AU161" s="229" t="s">
        <v>82</v>
      </c>
      <c r="AY161" s="17" t="s">
        <v>119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78</v>
      </c>
      <c r="BK161" s="230">
        <f>ROUND(I161*H161,2)</f>
        <v>0</v>
      </c>
      <c r="BL161" s="17" t="s">
        <v>126</v>
      </c>
      <c r="BM161" s="229" t="s">
        <v>212</v>
      </c>
    </row>
    <row r="162" s="13" customFormat="1">
      <c r="A162" s="13"/>
      <c r="B162" s="231"/>
      <c r="C162" s="232"/>
      <c r="D162" s="233" t="s">
        <v>128</v>
      </c>
      <c r="E162" s="234" t="s">
        <v>1</v>
      </c>
      <c r="F162" s="235" t="s">
        <v>213</v>
      </c>
      <c r="G162" s="232"/>
      <c r="H162" s="236">
        <v>26.25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128</v>
      </c>
      <c r="AU162" s="242" t="s">
        <v>82</v>
      </c>
      <c r="AV162" s="13" t="s">
        <v>82</v>
      </c>
      <c r="AW162" s="13" t="s">
        <v>30</v>
      </c>
      <c r="AX162" s="13" t="s">
        <v>78</v>
      </c>
      <c r="AY162" s="242" t="s">
        <v>119</v>
      </c>
    </row>
    <row r="163" s="2" customFormat="1" ht="37.8" customHeight="1">
      <c r="A163" s="38"/>
      <c r="B163" s="39"/>
      <c r="C163" s="218" t="s">
        <v>214</v>
      </c>
      <c r="D163" s="218" t="s">
        <v>121</v>
      </c>
      <c r="E163" s="219" t="s">
        <v>215</v>
      </c>
      <c r="F163" s="220" t="s">
        <v>216</v>
      </c>
      <c r="G163" s="221" t="s">
        <v>158</v>
      </c>
      <c r="H163" s="222">
        <v>29.225000000000001</v>
      </c>
      <c r="I163" s="223"/>
      <c r="J163" s="224">
        <f>ROUND(I163*H163,2)</f>
        <v>0</v>
      </c>
      <c r="K163" s="220" t="s">
        <v>125</v>
      </c>
      <c r="L163" s="44"/>
      <c r="M163" s="225" t="s">
        <v>1</v>
      </c>
      <c r="N163" s="226" t="s">
        <v>38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126</v>
      </c>
      <c r="AT163" s="229" t="s">
        <v>121</v>
      </c>
      <c r="AU163" s="229" t="s">
        <v>82</v>
      </c>
      <c r="AY163" s="17" t="s">
        <v>119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78</v>
      </c>
      <c r="BK163" s="230">
        <f>ROUND(I163*H163,2)</f>
        <v>0</v>
      </c>
      <c r="BL163" s="17" t="s">
        <v>126</v>
      </c>
      <c r="BM163" s="229" t="s">
        <v>217</v>
      </c>
    </row>
    <row r="164" s="13" customFormat="1">
      <c r="A164" s="13"/>
      <c r="B164" s="231"/>
      <c r="C164" s="232"/>
      <c r="D164" s="233" t="s">
        <v>128</v>
      </c>
      <c r="E164" s="234" t="s">
        <v>1</v>
      </c>
      <c r="F164" s="235" t="s">
        <v>218</v>
      </c>
      <c r="G164" s="232"/>
      <c r="H164" s="236">
        <v>29.225000000000001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128</v>
      </c>
      <c r="AU164" s="242" t="s">
        <v>82</v>
      </c>
      <c r="AV164" s="13" t="s">
        <v>82</v>
      </c>
      <c r="AW164" s="13" t="s">
        <v>30</v>
      </c>
      <c r="AX164" s="13" t="s">
        <v>78</v>
      </c>
      <c r="AY164" s="242" t="s">
        <v>119</v>
      </c>
    </row>
    <row r="165" s="2" customFormat="1" ht="37.8" customHeight="1">
      <c r="A165" s="38"/>
      <c r="B165" s="39"/>
      <c r="C165" s="218" t="s">
        <v>219</v>
      </c>
      <c r="D165" s="218" t="s">
        <v>121</v>
      </c>
      <c r="E165" s="219" t="s">
        <v>220</v>
      </c>
      <c r="F165" s="220" t="s">
        <v>221</v>
      </c>
      <c r="G165" s="221" t="s">
        <v>158</v>
      </c>
      <c r="H165" s="222">
        <v>29.225000000000001</v>
      </c>
      <c r="I165" s="223"/>
      <c r="J165" s="224">
        <f>ROUND(I165*H165,2)</f>
        <v>0</v>
      </c>
      <c r="K165" s="220" t="s">
        <v>125</v>
      </c>
      <c r="L165" s="44"/>
      <c r="M165" s="225" t="s">
        <v>1</v>
      </c>
      <c r="N165" s="226" t="s">
        <v>38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126</v>
      </c>
      <c r="AT165" s="229" t="s">
        <v>121</v>
      </c>
      <c r="AU165" s="229" t="s">
        <v>82</v>
      </c>
      <c r="AY165" s="17" t="s">
        <v>119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78</v>
      </c>
      <c r="BK165" s="230">
        <f>ROUND(I165*H165,2)</f>
        <v>0</v>
      </c>
      <c r="BL165" s="17" t="s">
        <v>126</v>
      </c>
      <c r="BM165" s="229" t="s">
        <v>222</v>
      </c>
    </row>
    <row r="166" s="13" customFormat="1">
      <c r="A166" s="13"/>
      <c r="B166" s="231"/>
      <c r="C166" s="232"/>
      <c r="D166" s="233" t="s">
        <v>128</v>
      </c>
      <c r="E166" s="234" t="s">
        <v>1</v>
      </c>
      <c r="F166" s="235" t="s">
        <v>223</v>
      </c>
      <c r="G166" s="232"/>
      <c r="H166" s="236">
        <v>29.225000000000001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128</v>
      </c>
      <c r="AU166" s="242" t="s">
        <v>82</v>
      </c>
      <c r="AV166" s="13" t="s">
        <v>82</v>
      </c>
      <c r="AW166" s="13" t="s">
        <v>30</v>
      </c>
      <c r="AX166" s="13" t="s">
        <v>78</v>
      </c>
      <c r="AY166" s="242" t="s">
        <v>119</v>
      </c>
    </row>
    <row r="167" s="2" customFormat="1" ht="24.15" customHeight="1">
      <c r="A167" s="38"/>
      <c r="B167" s="39"/>
      <c r="C167" s="218" t="s">
        <v>154</v>
      </c>
      <c r="D167" s="218" t="s">
        <v>121</v>
      </c>
      <c r="E167" s="219" t="s">
        <v>224</v>
      </c>
      <c r="F167" s="220" t="s">
        <v>225</v>
      </c>
      <c r="G167" s="221" t="s">
        <v>191</v>
      </c>
      <c r="H167" s="222">
        <v>105.20999999999999</v>
      </c>
      <c r="I167" s="223"/>
      <c r="J167" s="224">
        <f>ROUND(I167*H167,2)</f>
        <v>0</v>
      </c>
      <c r="K167" s="220" t="s">
        <v>125</v>
      </c>
      <c r="L167" s="44"/>
      <c r="M167" s="225" t="s">
        <v>1</v>
      </c>
      <c r="N167" s="226" t="s">
        <v>38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126</v>
      </c>
      <c r="AT167" s="229" t="s">
        <v>121</v>
      </c>
      <c r="AU167" s="229" t="s">
        <v>82</v>
      </c>
      <c r="AY167" s="17" t="s">
        <v>119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78</v>
      </c>
      <c r="BK167" s="230">
        <f>ROUND(I167*H167,2)</f>
        <v>0</v>
      </c>
      <c r="BL167" s="17" t="s">
        <v>126</v>
      </c>
      <c r="BM167" s="229" t="s">
        <v>226</v>
      </c>
    </row>
    <row r="168" s="13" customFormat="1">
      <c r="A168" s="13"/>
      <c r="B168" s="231"/>
      <c r="C168" s="232"/>
      <c r="D168" s="233" t="s">
        <v>128</v>
      </c>
      <c r="E168" s="234" t="s">
        <v>1</v>
      </c>
      <c r="F168" s="235" t="s">
        <v>227</v>
      </c>
      <c r="G168" s="232"/>
      <c r="H168" s="236">
        <v>105.20999999999999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128</v>
      </c>
      <c r="AU168" s="242" t="s">
        <v>82</v>
      </c>
      <c r="AV168" s="13" t="s">
        <v>82</v>
      </c>
      <c r="AW168" s="13" t="s">
        <v>30</v>
      </c>
      <c r="AX168" s="13" t="s">
        <v>78</v>
      </c>
      <c r="AY168" s="242" t="s">
        <v>119</v>
      </c>
    </row>
    <row r="169" s="2" customFormat="1" ht="16.5" customHeight="1">
      <c r="A169" s="38"/>
      <c r="B169" s="39"/>
      <c r="C169" s="218" t="s">
        <v>7</v>
      </c>
      <c r="D169" s="218" t="s">
        <v>121</v>
      </c>
      <c r="E169" s="219" t="s">
        <v>228</v>
      </c>
      <c r="F169" s="220" t="s">
        <v>229</v>
      </c>
      <c r="G169" s="221" t="s">
        <v>158</v>
      </c>
      <c r="H169" s="222">
        <v>58.450000000000003</v>
      </c>
      <c r="I169" s="223"/>
      <c r="J169" s="224">
        <f>ROUND(I169*H169,2)</f>
        <v>0</v>
      </c>
      <c r="K169" s="220" t="s">
        <v>125</v>
      </c>
      <c r="L169" s="44"/>
      <c r="M169" s="225" t="s">
        <v>1</v>
      </c>
      <c r="N169" s="226" t="s">
        <v>38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126</v>
      </c>
      <c r="AT169" s="229" t="s">
        <v>121</v>
      </c>
      <c r="AU169" s="229" t="s">
        <v>82</v>
      </c>
      <c r="AY169" s="17" t="s">
        <v>119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78</v>
      </c>
      <c r="BK169" s="230">
        <f>ROUND(I169*H169,2)</f>
        <v>0</v>
      </c>
      <c r="BL169" s="17" t="s">
        <v>126</v>
      </c>
      <c r="BM169" s="229" t="s">
        <v>230</v>
      </c>
    </row>
    <row r="170" s="13" customFormat="1">
      <c r="A170" s="13"/>
      <c r="B170" s="231"/>
      <c r="C170" s="232"/>
      <c r="D170" s="233" t="s">
        <v>128</v>
      </c>
      <c r="E170" s="234" t="s">
        <v>1</v>
      </c>
      <c r="F170" s="235" t="s">
        <v>231</v>
      </c>
      <c r="G170" s="232"/>
      <c r="H170" s="236">
        <v>58.450000000000003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128</v>
      </c>
      <c r="AU170" s="242" t="s">
        <v>82</v>
      </c>
      <c r="AV170" s="13" t="s">
        <v>82</v>
      </c>
      <c r="AW170" s="13" t="s">
        <v>30</v>
      </c>
      <c r="AX170" s="13" t="s">
        <v>78</v>
      </c>
      <c r="AY170" s="242" t="s">
        <v>119</v>
      </c>
    </row>
    <row r="171" s="2" customFormat="1" ht="24.15" customHeight="1">
      <c r="A171" s="38"/>
      <c r="B171" s="39"/>
      <c r="C171" s="218" t="s">
        <v>232</v>
      </c>
      <c r="D171" s="218" t="s">
        <v>121</v>
      </c>
      <c r="E171" s="219" t="s">
        <v>233</v>
      </c>
      <c r="F171" s="220" t="s">
        <v>234</v>
      </c>
      <c r="G171" s="221" t="s">
        <v>158</v>
      </c>
      <c r="H171" s="222">
        <v>2.7770000000000001</v>
      </c>
      <c r="I171" s="223"/>
      <c r="J171" s="224">
        <f>ROUND(I171*H171,2)</f>
        <v>0</v>
      </c>
      <c r="K171" s="220" t="s">
        <v>125</v>
      </c>
      <c r="L171" s="44"/>
      <c r="M171" s="225" t="s">
        <v>1</v>
      </c>
      <c r="N171" s="226" t="s">
        <v>38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126</v>
      </c>
      <c r="AT171" s="229" t="s">
        <v>121</v>
      </c>
      <c r="AU171" s="229" t="s">
        <v>82</v>
      </c>
      <c r="AY171" s="17" t="s">
        <v>119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78</v>
      </c>
      <c r="BK171" s="230">
        <f>ROUND(I171*H171,2)</f>
        <v>0</v>
      </c>
      <c r="BL171" s="17" t="s">
        <v>126</v>
      </c>
      <c r="BM171" s="229" t="s">
        <v>235</v>
      </c>
    </row>
    <row r="172" s="13" customFormat="1">
      <c r="A172" s="13"/>
      <c r="B172" s="231"/>
      <c r="C172" s="232"/>
      <c r="D172" s="233" t="s">
        <v>128</v>
      </c>
      <c r="E172" s="234" t="s">
        <v>1</v>
      </c>
      <c r="F172" s="235" t="s">
        <v>236</v>
      </c>
      <c r="G172" s="232"/>
      <c r="H172" s="236">
        <v>2.7770000000000001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128</v>
      </c>
      <c r="AU172" s="242" t="s">
        <v>82</v>
      </c>
      <c r="AV172" s="13" t="s">
        <v>82</v>
      </c>
      <c r="AW172" s="13" t="s">
        <v>30</v>
      </c>
      <c r="AX172" s="13" t="s">
        <v>78</v>
      </c>
      <c r="AY172" s="242" t="s">
        <v>119</v>
      </c>
    </row>
    <row r="173" s="2" customFormat="1" ht="16.5" customHeight="1">
      <c r="A173" s="38"/>
      <c r="B173" s="39"/>
      <c r="C173" s="243" t="s">
        <v>237</v>
      </c>
      <c r="D173" s="243" t="s">
        <v>188</v>
      </c>
      <c r="E173" s="244" t="s">
        <v>238</v>
      </c>
      <c r="F173" s="245" t="s">
        <v>239</v>
      </c>
      <c r="G173" s="246" t="s">
        <v>191</v>
      </c>
      <c r="H173" s="247">
        <v>4.9859999999999998</v>
      </c>
      <c r="I173" s="248"/>
      <c r="J173" s="249">
        <f>ROUND(I173*H173,2)</f>
        <v>0</v>
      </c>
      <c r="K173" s="245" t="s">
        <v>125</v>
      </c>
      <c r="L173" s="250"/>
      <c r="M173" s="251" t="s">
        <v>1</v>
      </c>
      <c r="N173" s="252" t="s">
        <v>38</v>
      </c>
      <c r="O173" s="91"/>
      <c r="P173" s="227">
        <f>O173*H173</f>
        <v>0</v>
      </c>
      <c r="Q173" s="227">
        <v>1</v>
      </c>
      <c r="R173" s="227">
        <f>Q173*H173</f>
        <v>4.9859999999999998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162</v>
      </c>
      <c r="AT173" s="229" t="s">
        <v>188</v>
      </c>
      <c r="AU173" s="229" t="s">
        <v>82</v>
      </c>
      <c r="AY173" s="17" t="s">
        <v>119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78</v>
      </c>
      <c r="BK173" s="230">
        <f>ROUND(I173*H173,2)</f>
        <v>0</v>
      </c>
      <c r="BL173" s="17" t="s">
        <v>126</v>
      </c>
      <c r="BM173" s="229" t="s">
        <v>240</v>
      </c>
    </row>
    <row r="174" s="13" customFormat="1">
      <c r="A174" s="13"/>
      <c r="B174" s="231"/>
      <c r="C174" s="232"/>
      <c r="D174" s="233" t="s">
        <v>128</v>
      </c>
      <c r="E174" s="234" t="s">
        <v>1</v>
      </c>
      <c r="F174" s="235" t="s">
        <v>241</v>
      </c>
      <c r="G174" s="232"/>
      <c r="H174" s="236">
        <v>4.9859999999999998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128</v>
      </c>
      <c r="AU174" s="242" t="s">
        <v>82</v>
      </c>
      <c r="AV174" s="13" t="s">
        <v>82</v>
      </c>
      <c r="AW174" s="13" t="s">
        <v>30</v>
      </c>
      <c r="AX174" s="13" t="s">
        <v>78</v>
      </c>
      <c r="AY174" s="242" t="s">
        <v>119</v>
      </c>
    </row>
    <row r="175" s="2" customFormat="1" ht="24.15" customHeight="1">
      <c r="A175" s="38"/>
      <c r="B175" s="39"/>
      <c r="C175" s="218" t="s">
        <v>242</v>
      </c>
      <c r="D175" s="218" t="s">
        <v>121</v>
      </c>
      <c r="E175" s="219" t="s">
        <v>243</v>
      </c>
      <c r="F175" s="220" t="s">
        <v>244</v>
      </c>
      <c r="G175" s="221" t="s">
        <v>158</v>
      </c>
      <c r="H175" s="222">
        <v>37.450000000000003</v>
      </c>
      <c r="I175" s="223"/>
      <c r="J175" s="224">
        <f>ROUND(I175*H175,2)</f>
        <v>0</v>
      </c>
      <c r="K175" s="220" t="s">
        <v>125</v>
      </c>
      <c r="L175" s="44"/>
      <c r="M175" s="225" t="s">
        <v>1</v>
      </c>
      <c r="N175" s="226" t="s">
        <v>38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126</v>
      </c>
      <c r="AT175" s="229" t="s">
        <v>121</v>
      </c>
      <c r="AU175" s="229" t="s">
        <v>82</v>
      </c>
      <c r="AY175" s="17" t="s">
        <v>119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78</v>
      </c>
      <c r="BK175" s="230">
        <f>ROUND(I175*H175,2)</f>
        <v>0</v>
      </c>
      <c r="BL175" s="17" t="s">
        <v>126</v>
      </c>
      <c r="BM175" s="229" t="s">
        <v>245</v>
      </c>
    </row>
    <row r="176" s="13" customFormat="1">
      <c r="A176" s="13"/>
      <c r="B176" s="231"/>
      <c r="C176" s="232"/>
      <c r="D176" s="233" t="s">
        <v>128</v>
      </c>
      <c r="E176" s="234" t="s">
        <v>1</v>
      </c>
      <c r="F176" s="235" t="s">
        <v>246</v>
      </c>
      <c r="G176" s="232"/>
      <c r="H176" s="236">
        <v>37.450000000000003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128</v>
      </c>
      <c r="AU176" s="242" t="s">
        <v>82</v>
      </c>
      <c r="AV176" s="13" t="s">
        <v>82</v>
      </c>
      <c r="AW176" s="13" t="s">
        <v>30</v>
      </c>
      <c r="AX176" s="13" t="s">
        <v>78</v>
      </c>
      <c r="AY176" s="242" t="s">
        <v>119</v>
      </c>
    </row>
    <row r="177" s="2" customFormat="1" ht="16.5" customHeight="1">
      <c r="A177" s="38"/>
      <c r="B177" s="39"/>
      <c r="C177" s="243" t="s">
        <v>247</v>
      </c>
      <c r="D177" s="243" t="s">
        <v>188</v>
      </c>
      <c r="E177" s="244" t="s">
        <v>248</v>
      </c>
      <c r="F177" s="245" t="s">
        <v>249</v>
      </c>
      <c r="G177" s="246" t="s">
        <v>191</v>
      </c>
      <c r="H177" s="247">
        <v>67.409999999999997</v>
      </c>
      <c r="I177" s="248"/>
      <c r="J177" s="249">
        <f>ROUND(I177*H177,2)</f>
        <v>0</v>
      </c>
      <c r="K177" s="245" t="s">
        <v>125</v>
      </c>
      <c r="L177" s="250"/>
      <c r="M177" s="251" t="s">
        <v>1</v>
      </c>
      <c r="N177" s="252" t="s">
        <v>38</v>
      </c>
      <c r="O177" s="91"/>
      <c r="P177" s="227">
        <f>O177*H177</f>
        <v>0</v>
      </c>
      <c r="Q177" s="227">
        <v>1</v>
      </c>
      <c r="R177" s="227">
        <f>Q177*H177</f>
        <v>67.409999999999997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162</v>
      </c>
      <c r="AT177" s="229" t="s">
        <v>188</v>
      </c>
      <c r="AU177" s="229" t="s">
        <v>82</v>
      </c>
      <c r="AY177" s="17" t="s">
        <v>119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78</v>
      </c>
      <c r="BK177" s="230">
        <f>ROUND(I177*H177,2)</f>
        <v>0</v>
      </c>
      <c r="BL177" s="17" t="s">
        <v>126</v>
      </c>
      <c r="BM177" s="229" t="s">
        <v>250</v>
      </c>
    </row>
    <row r="178" s="13" customFormat="1">
      <c r="A178" s="13"/>
      <c r="B178" s="231"/>
      <c r="C178" s="232"/>
      <c r="D178" s="233" t="s">
        <v>128</v>
      </c>
      <c r="E178" s="234" t="s">
        <v>1</v>
      </c>
      <c r="F178" s="235" t="s">
        <v>251</v>
      </c>
      <c r="G178" s="232"/>
      <c r="H178" s="236">
        <v>67.409999999999997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128</v>
      </c>
      <c r="AU178" s="242" t="s">
        <v>82</v>
      </c>
      <c r="AV178" s="13" t="s">
        <v>82</v>
      </c>
      <c r="AW178" s="13" t="s">
        <v>30</v>
      </c>
      <c r="AX178" s="13" t="s">
        <v>78</v>
      </c>
      <c r="AY178" s="242" t="s">
        <v>119</v>
      </c>
    </row>
    <row r="179" s="12" customFormat="1" ht="22.8" customHeight="1">
      <c r="A179" s="12"/>
      <c r="B179" s="202"/>
      <c r="C179" s="203"/>
      <c r="D179" s="204" t="s">
        <v>72</v>
      </c>
      <c r="E179" s="216" t="s">
        <v>126</v>
      </c>
      <c r="F179" s="216" t="s">
        <v>252</v>
      </c>
      <c r="G179" s="203"/>
      <c r="H179" s="203"/>
      <c r="I179" s="206"/>
      <c r="J179" s="217">
        <f>BK179</f>
        <v>0</v>
      </c>
      <c r="K179" s="203"/>
      <c r="L179" s="208"/>
      <c r="M179" s="209"/>
      <c r="N179" s="210"/>
      <c r="O179" s="210"/>
      <c r="P179" s="211">
        <f>SUM(P180:P185)</f>
        <v>0</v>
      </c>
      <c r="Q179" s="210"/>
      <c r="R179" s="211">
        <f>SUM(R180:R185)</f>
        <v>0</v>
      </c>
      <c r="S179" s="210"/>
      <c r="T179" s="212">
        <f>SUM(T180:T185)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3" t="s">
        <v>78</v>
      </c>
      <c r="AT179" s="214" t="s">
        <v>72</v>
      </c>
      <c r="AU179" s="214" t="s">
        <v>78</v>
      </c>
      <c r="AY179" s="213" t="s">
        <v>119</v>
      </c>
      <c r="BK179" s="215">
        <f>SUM(BK180:BK185)</f>
        <v>0</v>
      </c>
    </row>
    <row r="180" s="2" customFormat="1" ht="16.5" customHeight="1">
      <c r="A180" s="38"/>
      <c r="B180" s="39"/>
      <c r="C180" s="218" t="s">
        <v>253</v>
      </c>
      <c r="D180" s="218" t="s">
        <v>121</v>
      </c>
      <c r="E180" s="219" t="s">
        <v>254</v>
      </c>
      <c r="F180" s="220" t="s">
        <v>255</v>
      </c>
      <c r="G180" s="221" t="s">
        <v>158</v>
      </c>
      <c r="H180" s="222">
        <v>0.90000000000000002</v>
      </c>
      <c r="I180" s="223"/>
      <c r="J180" s="224">
        <f>ROUND(I180*H180,2)</f>
        <v>0</v>
      </c>
      <c r="K180" s="220" t="s">
        <v>125</v>
      </c>
      <c r="L180" s="44"/>
      <c r="M180" s="225" t="s">
        <v>1</v>
      </c>
      <c r="N180" s="226" t="s">
        <v>38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126</v>
      </c>
      <c r="AT180" s="229" t="s">
        <v>121</v>
      </c>
      <c r="AU180" s="229" t="s">
        <v>82</v>
      </c>
      <c r="AY180" s="17" t="s">
        <v>119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78</v>
      </c>
      <c r="BK180" s="230">
        <f>ROUND(I180*H180,2)</f>
        <v>0</v>
      </c>
      <c r="BL180" s="17" t="s">
        <v>126</v>
      </c>
      <c r="BM180" s="229" t="s">
        <v>256</v>
      </c>
    </row>
    <row r="181" s="13" customFormat="1">
      <c r="A181" s="13"/>
      <c r="B181" s="231"/>
      <c r="C181" s="232"/>
      <c r="D181" s="233" t="s">
        <v>128</v>
      </c>
      <c r="E181" s="234" t="s">
        <v>1</v>
      </c>
      <c r="F181" s="235" t="s">
        <v>257</v>
      </c>
      <c r="G181" s="232"/>
      <c r="H181" s="236">
        <v>0.90000000000000002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128</v>
      </c>
      <c r="AU181" s="242" t="s">
        <v>82</v>
      </c>
      <c r="AV181" s="13" t="s">
        <v>82</v>
      </c>
      <c r="AW181" s="13" t="s">
        <v>30</v>
      </c>
      <c r="AX181" s="13" t="s">
        <v>78</v>
      </c>
      <c r="AY181" s="242" t="s">
        <v>119</v>
      </c>
    </row>
    <row r="182" s="2" customFormat="1" ht="24.15" customHeight="1">
      <c r="A182" s="38"/>
      <c r="B182" s="39"/>
      <c r="C182" s="218" t="s">
        <v>258</v>
      </c>
      <c r="D182" s="218" t="s">
        <v>121</v>
      </c>
      <c r="E182" s="219" t="s">
        <v>259</v>
      </c>
      <c r="F182" s="220" t="s">
        <v>260</v>
      </c>
      <c r="G182" s="221" t="s">
        <v>158</v>
      </c>
      <c r="H182" s="222">
        <v>10.699999999999999</v>
      </c>
      <c r="I182" s="223"/>
      <c r="J182" s="224">
        <f>ROUND(I182*H182,2)</f>
        <v>0</v>
      </c>
      <c r="K182" s="220" t="s">
        <v>125</v>
      </c>
      <c r="L182" s="44"/>
      <c r="M182" s="225" t="s">
        <v>1</v>
      </c>
      <c r="N182" s="226" t="s">
        <v>38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126</v>
      </c>
      <c r="AT182" s="229" t="s">
        <v>121</v>
      </c>
      <c r="AU182" s="229" t="s">
        <v>82</v>
      </c>
      <c r="AY182" s="17" t="s">
        <v>119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78</v>
      </c>
      <c r="BK182" s="230">
        <f>ROUND(I182*H182,2)</f>
        <v>0</v>
      </c>
      <c r="BL182" s="17" t="s">
        <v>126</v>
      </c>
      <c r="BM182" s="229" t="s">
        <v>261</v>
      </c>
    </row>
    <row r="183" s="13" customFormat="1">
      <c r="A183" s="13"/>
      <c r="B183" s="231"/>
      <c r="C183" s="232"/>
      <c r="D183" s="233" t="s">
        <v>128</v>
      </c>
      <c r="E183" s="234" t="s">
        <v>1</v>
      </c>
      <c r="F183" s="235" t="s">
        <v>262</v>
      </c>
      <c r="G183" s="232"/>
      <c r="H183" s="236">
        <v>10.699999999999999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128</v>
      </c>
      <c r="AU183" s="242" t="s">
        <v>82</v>
      </c>
      <c r="AV183" s="13" t="s">
        <v>82</v>
      </c>
      <c r="AW183" s="13" t="s">
        <v>30</v>
      </c>
      <c r="AX183" s="13" t="s">
        <v>78</v>
      </c>
      <c r="AY183" s="242" t="s">
        <v>119</v>
      </c>
    </row>
    <row r="184" s="2" customFormat="1" ht="33" customHeight="1">
      <c r="A184" s="38"/>
      <c r="B184" s="39"/>
      <c r="C184" s="218" t="s">
        <v>263</v>
      </c>
      <c r="D184" s="218" t="s">
        <v>121</v>
      </c>
      <c r="E184" s="219" t="s">
        <v>264</v>
      </c>
      <c r="F184" s="220" t="s">
        <v>265</v>
      </c>
      <c r="G184" s="221" t="s">
        <v>158</v>
      </c>
      <c r="H184" s="222">
        <v>1.3500000000000001</v>
      </c>
      <c r="I184" s="223"/>
      <c r="J184" s="224">
        <f>ROUND(I184*H184,2)</f>
        <v>0</v>
      </c>
      <c r="K184" s="220" t="s">
        <v>125</v>
      </c>
      <c r="L184" s="44"/>
      <c r="M184" s="225" t="s">
        <v>1</v>
      </c>
      <c r="N184" s="226" t="s">
        <v>38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126</v>
      </c>
      <c r="AT184" s="229" t="s">
        <v>121</v>
      </c>
      <c r="AU184" s="229" t="s">
        <v>82</v>
      </c>
      <c r="AY184" s="17" t="s">
        <v>119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78</v>
      </c>
      <c r="BK184" s="230">
        <f>ROUND(I184*H184,2)</f>
        <v>0</v>
      </c>
      <c r="BL184" s="17" t="s">
        <v>126</v>
      </c>
      <c r="BM184" s="229" t="s">
        <v>266</v>
      </c>
    </row>
    <row r="185" s="13" customFormat="1">
      <c r="A185" s="13"/>
      <c r="B185" s="231"/>
      <c r="C185" s="232"/>
      <c r="D185" s="233" t="s">
        <v>128</v>
      </c>
      <c r="E185" s="234" t="s">
        <v>1</v>
      </c>
      <c r="F185" s="235" t="s">
        <v>267</v>
      </c>
      <c r="G185" s="232"/>
      <c r="H185" s="236">
        <v>1.3500000000000001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128</v>
      </c>
      <c r="AU185" s="242" t="s">
        <v>82</v>
      </c>
      <c r="AV185" s="13" t="s">
        <v>82</v>
      </c>
      <c r="AW185" s="13" t="s">
        <v>30</v>
      </c>
      <c r="AX185" s="13" t="s">
        <v>78</v>
      </c>
      <c r="AY185" s="242" t="s">
        <v>119</v>
      </c>
    </row>
    <row r="186" s="12" customFormat="1" ht="22.8" customHeight="1">
      <c r="A186" s="12"/>
      <c r="B186" s="202"/>
      <c r="C186" s="203"/>
      <c r="D186" s="204" t="s">
        <v>72</v>
      </c>
      <c r="E186" s="216" t="s">
        <v>143</v>
      </c>
      <c r="F186" s="216" t="s">
        <v>268</v>
      </c>
      <c r="G186" s="203"/>
      <c r="H186" s="203"/>
      <c r="I186" s="206"/>
      <c r="J186" s="217">
        <f>BK186</f>
        <v>0</v>
      </c>
      <c r="K186" s="203"/>
      <c r="L186" s="208"/>
      <c r="M186" s="209"/>
      <c r="N186" s="210"/>
      <c r="O186" s="210"/>
      <c r="P186" s="211">
        <f>SUM(P187:P195)</f>
        <v>0</v>
      </c>
      <c r="Q186" s="210"/>
      <c r="R186" s="211">
        <f>SUM(R187:R195)</f>
        <v>112.34518499999999</v>
      </c>
      <c r="S186" s="210"/>
      <c r="T186" s="212">
        <f>SUM(T187:T195)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3" t="s">
        <v>78</v>
      </c>
      <c r="AT186" s="214" t="s">
        <v>72</v>
      </c>
      <c r="AU186" s="214" t="s">
        <v>78</v>
      </c>
      <c r="AY186" s="213" t="s">
        <v>119</v>
      </c>
      <c r="BK186" s="215">
        <f>SUM(BK187:BK195)</f>
        <v>0</v>
      </c>
    </row>
    <row r="187" s="2" customFormat="1" ht="24.15" customHeight="1">
      <c r="A187" s="38"/>
      <c r="B187" s="39"/>
      <c r="C187" s="218" t="s">
        <v>269</v>
      </c>
      <c r="D187" s="218" t="s">
        <v>121</v>
      </c>
      <c r="E187" s="219" t="s">
        <v>270</v>
      </c>
      <c r="F187" s="220" t="s">
        <v>271</v>
      </c>
      <c r="G187" s="221" t="s">
        <v>124</v>
      </c>
      <c r="H187" s="222">
        <v>107</v>
      </c>
      <c r="I187" s="223"/>
      <c r="J187" s="224">
        <f>ROUND(I187*H187,2)</f>
        <v>0</v>
      </c>
      <c r="K187" s="220" t="s">
        <v>125</v>
      </c>
      <c r="L187" s="44"/>
      <c r="M187" s="225" t="s">
        <v>1</v>
      </c>
      <c r="N187" s="226" t="s">
        <v>38</v>
      </c>
      <c r="O187" s="91"/>
      <c r="P187" s="227">
        <f>O187*H187</f>
        <v>0</v>
      </c>
      <c r="Q187" s="227">
        <v>0.57499999999999996</v>
      </c>
      <c r="R187" s="227">
        <f>Q187*H187</f>
        <v>61.524999999999999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126</v>
      </c>
      <c r="AT187" s="229" t="s">
        <v>121</v>
      </c>
      <c r="AU187" s="229" t="s">
        <v>82</v>
      </c>
      <c r="AY187" s="17" t="s">
        <v>119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78</v>
      </c>
      <c r="BK187" s="230">
        <f>ROUND(I187*H187,2)</f>
        <v>0</v>
      </c>
      <c r="BL187" s="17" t="s">
        <v>126</v>
      </c>
      <c r="BM187" s="229" t="s">
        <v>272</v>
      </c>
    </row>
    <row r="188" s="13" customFormat="1">
      <c r="A188" s="13"/>
      <c r="B188" s="231"/>
      <c r="C188" s="232"/>
      <c r="D188" s="233" t="s">
        <v>128</v>
      </c>
      <c r="E188" s="234" t="s">
        <v>1</v>
      </c>
      <c r="F188" s="235" t="s">
        <v>129</v>
      </c>
      <c r="G188" s="232"/>
      <c r="H188" s="236">
        <v>107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128</v>
      </c>
      <c r="AU188" s="242" t="s">
        <v>82</v>
      </c>
      <c r="AV188" s="13" t="s">
        <v>82</v>
      </c>
      <c r="AW188" s="13" t="s">
        <v>30</v>
      </c>
      <c r="AX188" s="13" t="s">
        <v>78</v>
      </c>
      <c r="AY188" s="242" t="s">
        <v>119</v>
      </c>
    </row>
    <row r="189" s="2" customFormat="1" ht="24.15" customHeight="1">
      <c r="A189" s="38"/>
      <c r="B189" s="39"/>
      <c r="C189" s="218" t="s">
        <v>273</v>
      </c>
      <c r="D189" s="218" t="s">
        <v>121</v>
      </c>
      <c r="E189" s="219" t="s">
        <v>274</v>
      </c>
      <c r="F189" s="220" t="s">
        <v>275</v>
      </c>
      <c r="G189" s="221" t="s">
        <v>124</v>
      </c>
      <c r="H189" s="222">
        <v>107</v>
      </c>
      <c r="I189" s="223"/>
      <c r="J189" s="224">
        <f>ROUND(I189*H189,2)</f>
        <v>0</v>
      </c>
      <c r="K189" s="220" t="s">
        <v>125</v>
      </c>
      <c r="L189" s="44"/>
      <c r="M189" s="225" t="s">
        <v>1</v>
      </c>
      <c r="N189" s="226" t="s">
        <v>38</v>
      </c>
      <c r="O189" s="91"/>
      <c r="P189" s="227">
        <f>O189*H189</f>
        <v>0</v>
      </c>
      <c r="Q189" s="227">
        <v>0.345383</v>
      </c>
      <c r="R189" s="227">
        <f>Q189*H189</f>
        <v>36.955981000000001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126</v>
      </c>
      <c r="AT189" s="229" t="s">
        <v>121</v>
      </c>
      <c r="AU189" s="229" t="s">
        <v>82</v>
      </c>
      <c r="AY189" s="17" t="s">
        <v>119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78</v>
      </c>
      <c r="BK189" s="230">
        <f>ROUND(I189*H189,2)</f>
        <v>0</v>
      </c>
      <c r="BL189" s="17" t="s">
        <v>126</v>
      </c>
      <c r="BM189" s="229" t="s">
        <v>276</v>
      </c>
    </row>
    <row r="190" s="13" customFormat="1">
      <c r="A190" s="13"/>
      <c r="B190" s="231"/>
      <c r="C190" s="232"/>
      <c r="D190" s="233" t="s">
        <v>128</v>
      </c>
      <c r="E190" s="234" t="s">
        <v>1</v>
      </c>
      <c r="F190" s="235" t="s">
        <v>129</v>
      </c>
      <c r="G190" s="232"/>
      <c r="H190" s="236">
        <v>107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128</v>
      </c>
      <c r="AU190" s="242" t="s">
        <v>82</v>
      </c>
      <c r="AV190" s="13" t="s">
        <v>82</v>
      </c>
      <c r="AW190" s="13" t="s">
        <v>30</v>
      </c>
      <c r="AX190" s="13" t="s">
        <v>78</v>
      </c>
      <c r="AY190" s="242" t="s">
        <v>119</v>
      </c>
    </row>
    <row r="191" s="2" customFormat="1" ht="33" customHeight="1">
      <c r="A191" s="38"/>
      <c r="B191" s="39"/>
      <c r="C191" s="218" t="s">
        <v>277</v>
      </c>
      <c r="D191" s="218" t="s">
        <v>121</v>
      </c>
      <c r="E191" s="219" t="s">
        <v>278</v>
      </c>
      <c r="F191" s="220" t="s">
        <v>279</v>
      </c>
      <c r="G191" s="221" t="s">
        <v>124</v>
      </c>
      <c r="H191" s="222">
        <v>107</v>
      </c>
      <c r="I191" s="223"/>
      <c r="J191" s="224">
        <f>ROUND(I191*H191,2)</f>
        <v>0</v>
      </c>
      <c r="K191" s="220" t="s">
        <v>125</v>
      </c>
      <c r="L191" s="44"/>
      <c r="M191" s="225" t="s">
        <v>1</v>
      </c>
      <c r="N191" s="226" t="s">
        <v>38</v>
      </c>
      <c r="O191" s="91"/>
      <c r="P191" s="227">
        <f>O191*H191</f>
        <v>0</v>
      </c>
      <c r="Q191" s="227">
        <v>0.11162</v>
      </c>
      <c r="R191" s="227">
        <f>Q191*H191</f>
        <v>11.943339999999999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126</v>
      </c>
      <c r="AT191" s="229" t="s">
        <v>121</v>
      </c>
      <c r="AU191" s="229" t="s">
        <v>82</v>
      </c>
      <c r="AY191" s="17" t="s">
        <v>119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78</v>
      </c>
      <c r="BK191" s="230">
        <f>ROUND(I191*H191,2)</f>
        <v>0</v>
      </c>
      <c r="BL191" s="17" t="s">
        <v>126</v>
      </c>
      <c r="BM191" s="229" t="s">
        <v>280</v>
      </c>
    </row>
    <row r="192" s="13" customFormat="1">
      <c r="A192" s="13"/>
      <c r="B192" s="231"/>
      <c r="C192" s="232"/>
      <c r="D192" s="233" t="s">
        <v>128</v>
      </c>
      <c r="E192" s="234" t="s">
        <v>1</v>
      </c>
      <c r="F192" s="235" t="s">
        <v>129</v>
      </c>
      <c r="G192" s="232"/>
      <c r="H192" s="236">
        <v>107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128</v>
      </c>
      <c r="AU192" s="242" t="s">
        <v>82</v>
      </c>
      <c r="AV192" s="13" t="s">
        <v>82</v>
      </c>
      <c r="AW192" s="13" t="s">
        <v>30</v>
      </c>
      <c r="AX192" s="13" t="s">
        <v>78</v>
      </c>
      <c r="AY192" s="242" t="s">
        <v>119</v>
      </c>
    </row>
    <row r="193" s="2" customFormat="1" ht="24.15" customHeight="1">
      <c r="A193" s="38"/>
      <c r="B193" s="39"/>
      <c r="C193" s="243" t="s">
        <v>281</v>
      </c>
      <c r="D193" s="243" t="s">
        <v>188</v>
      </c>
      <c r="E193" s="244" t="s">
        <v>282</v>
      </c>
      <c r="F193" s="245" t="s">
        <v>283</v>
      </c>
      <c r="G193" s="246" t="s">
        <v>124</v>
      </c>
      <c r="H193" s="247">
        <v>10.914</v>
      </c>
      <c r="I193" s="248"/>
      <c r="J193" s="249">
        <f>ROUND(I193*H193,2)</f>
        <v>0</v>
      </c>
      <c r="K193" s="245" t="s">
        <v>125</v>
      </c>
      <c r="L193" s="250"/>
      <c r="M193" s="251" t="s">
        <v>1</v>
      </c>
      <c r="N193" s="252" t="s">
        <v>38</v>
      </c>
      <c r="O193" s="91"/>
      <c r="P193" s="227">
        <f>O193*H193</f>
        <v>0</v>
      </c>
      <c r="Q193" s="227">
        <v>0.17599999999999999</v>
      </c>
      <c r="R193" s="227">
        <f>Q193*H193</f>
        <v>1.9208639999999999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162</v>
      </c>
      <c r="AT193" s="229" t="s">
        <v>188</v>
      </c>
      <c r="AU193" s="229" t="s">
        <v>82</v>
      </c>
      <c r="AY193" s="17" t="s">
        <v>119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78</v>
      </c>
      <c r="BK193" s="230">
        <f>ROUND(I193*H193,2)</f>
        <v>0</v>
      </c>
      <c r="BL193" s="17" t="s">
        <v>126</v>
      </c>
      <c r="BM193" s="229" t="s">
        <v>284</v>
      </c>
    </row>
    <row r="194" s="13" customFormat="1">
      <c r="A194" s="13"/>
      <c r="B194" s="231"/>
      <c r="C194" s="232"/>
      <c r="D194" s="233" t="s">
        <v>128</v>
      </c>
      <c r="E194" s="234" t="s">
        <v>1</v>
      </c>
      <c r="F194" s="235" t="s">
        <v>285</v>
      </c>
      <c r="G194" s="232"/>
      <c r="H194" s="236">
        <v>10.699999999999999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128</v>
      </c>
      <c r="AU194" s="242" t="s">
        <v>82</v>
      </c>
      <c r="AV194" s="13" t="s">
        <v>82</v>
      </c>
      <c r="AW194" s="13" t="s">
        <v>30</v>
      </c>
      <c r="AX194" s="13" t="s">
        <v>78</v>
      </c>
      <c r="AY194" s="242" t="s">
        <v>119</v>
      </c>
    </row>
    <row r="195" s="13" customFormat="1">
      <c r="A195" s="13"/>
      <c r="B195" s="231"/>
      <c r="C195" s="232"/>
      <c r="D195" s="233" t="s">
        <v>128</v>
      </c>
      <c r="E195" s="232"/>
      <c r="F195" s="235" t="s">
        <v>286</v>
      </c>
      <c r="G195" s="232"/>
      <c r="H195" s="236">
        <v>10.914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128</v>
      </c>
      <c r="AU195" s="242" t="s">
        <v>82</v>
      </c>
      <c r="AV195" s="13" t="s">
        <v>82</v>
      </c>
      <c r="AW195" s="13" t="s">
        <v>4</v>
      </c>
      <c r="AX195" s="13" t="s">
        <v>78</v>
      </c>
      <c r="AY195" s="242" t="s">
        <v>119</v>
      </c>
    </row>
    <row r="196" s="12" customFormat="1" ht="22.8" customHeight="1">
      <c r="A196" s="12"/>
      <c r="B196" s="202"/>
      <c r="C196" s="203"/>
      <c r="D196" s="204" t="s">
        <v>72</v>
      </c>
      <c r="E196" s="216" t="s">
        <v>162</v>
      </c>
      <c r="F196" s="216" t="s">
        <v>287</v>
      </c>
      <c r="G196" s="203"/>
      <c r="H196" s="203"/>
      <c r="I196" s="206"/>
      <c r="J196" s="217">
        <f>BK196</f>
        <v>0</v>
      </c>
      <c r="K196" s="203"/>
      <c r="L196" s="208"/>
      <c r="M196" s="209"/>
      <c r="N196" s="210"/>
      <c r="O196" s="210"/>
      <c r="P196" s="211">
        <f>SUM(P197:P231)</f>
        <v>0</v>
      </c>
      <c r="Q196" s="210"/>
      <c r="R196" s="211">
        <f>SUM(R197:R231)</f>
        <v>1.003453962</v>
      </c>
      <c r="S196" s="210"/>
      <c r="T196" s="212">
        <f>SUM(T197:T231)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3" t="s">
        <v>78</v>
      </c>
      <c r="AT196" s="214" t="s">
        <v>72</v>
      </c>
      <c r="AU196" s="214" t="s">
        <v>78</v>
      </c>
      <c r="AY196" s="213" t="s">
        <v>119</v>
      </c>
      <c r="BK196" s="215">
        <f>SUM(BK197:BK231)</f>
        <v>0</v>
      </c>
    </row>
    <row r="197" s="2" customFormat="1" ht="33" customHeight="1">
      <c r="A197" s="38"/>
      <c r="B197" s="39"/>
      <c r="C197" s="218" t="s">
        <v>288</v>
      </c>
      <c r="D197" s="218" t="s">
        <v>121</v>
      </c>
      <c r="E197" s="219" t="s">
        <v>289</v>
      </c>
      <c r="F197" s="220" t="s">
        <v>290</v>
      </c>
      <c r="G197" s="221" t="s">
        <v>140</v>
      </c>
      <c r="H197" s="222">
        <v>107</v>
      </c>
      <c r="I197" s="223"/>
      <c r="J197" s="224">
        <f>ROUND(I197*H197,2)</f>
        <v>0</v>
      </c>
      <c r="K197" s="220" t="s">
        <v>125</v>
      </c>
      <c r="L197" s="44"/>
      <c r="M197" s="225" t="s">
        <v>1</v>
      </c>
      <c r="N197" s="226" t="s">
        <v>38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126</v>
      </c>
      <c r="AT197" s="229" t="s">
        <v>121</v>
      </c>
      <c r="AU197" s="229" t="s">
        <v>82</v>
      </c>
      <c r="AY197" s="17" t="s">
        <v>119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78</v>
      </c>
      <c r="BK197" s="230">
        <f>ROUND(I197*H197,2)</f>
        <v>0</v>
      </c>
      <c r="BL197" s="17" t="s">
        <v>126</v>
      </c>
      <c r="BM197" s="229" t="s">
        <v>291</v>
      </c>
    </row>
    <row r="198" s="13" customFormat="1">
      <c r="A198" s="13"/>
      <c r="B198" s="231"/>
      <c r="C198" s="232"/>
      <c r="D198" s="233" t="s">
        <v>128</v>
      </c>
      <c r="E198" s="234" t="s">
        <v>1</v>
      </c>
      <c r="F198" s="235" t="s">
        <v>129</v>
      </c>
      <c r="G198" s="232"/>
      <c r="H198" s="236">
        <v>107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128</v>
      </c>
      <c r="AU198" s="242" t="s">
        <v>82</v>
      </c>
      <c r="AV198" s="13" t="s">
        <v>82</v>
      </c>
      <c r="AW198" s="13" t="s">
        <v>30</v>
      </c>
      <c r="AX198" s="13" t="s">
        <v>78</v>
      </c>
      <c r="AY198" s="242" t="s">
        <v>119</v>
      </c>
    </row>
    <row r="199" s="2" customFormat="1" ht="24.15" customHeight="1">
      <c r="A199" s="38"/>
      <c r="B199" s="39"/>
      <c r="C199" s="243" t="s">
        <v>292</v>
      </c>
      <c r="D199" s="243" t="s">
        <v>188</v>
      </c>
      <c r="E199" s="244" t="s">
        <v>293</v>
      </c>
      <c r="F199" s="245" t="s">
        <v>294</v>
      </c>
      <c r="G199" s="246" t="s">
        <v>140</v>
      </c>
      <c r="H199" s="247">
        <v>108.605</v>
      </c>
      <c r="I199" s="248"/>
      <c r="J199" s="249">
        <f>ROUND(I199*H199,2)</f>
        <v>0</v>
      </c>
      <c r="K199" s="245" t="s">
        <v>125</v>
      </c>
      <c r="L199" s="250"/>
      <c r="M199" s="251" t="s">
        <v>1</v>
      </c>
      <c r="N199" s="252" t="s">
        <v>38</v>
      </c>
      <c r="O199" s="91"/>
      <c r="P199" s="227">
        <f>O199*H199</f>
        <v>0</v>
      </c>
      <c r="Q199" s="227">
        <v>0.00042999999999999999</v>
      </c>
      <c r="R199" s="227">
        <f>Q199*H199</f>
        <v>0.046700150000000003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162</v>
      </c>
      <c r="AT199" s="229" t="s">
        <v>188</v>
      </c>
      <c r="AU199" s="229" t="s">
        <v>82</v>
      </c>
      <c r="AY199" s="17" t="s">
        <v>119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78</v>
      </c>
      <c r="BK199" s="230">
        <f>ROUND(I199*H199,2)</f>
        <v>0</v>
      </c>
      <c r="BL199" s="17" t="s">
        <v>126</v>
      </c>
      <c r="BM199" s="229" t="s">
        <v>295</v>
      </c>
    </row>
    <row r="200" s="13" customFormat="1">
      <c r="A200" s="13"/>
      <c r="B200" s="231"/>
      <c r="C200" s="232"/>
      <c r="D200" s="233" t="s">
        <v>128</v>
      </c>
      <c r="E200" s="234" t="s">
        <v>1</v>
      </c>
      <c r="F200" s="235" t="s">
        <v>129</v>
      </c>
      <c r="G200" s="232"/>
      <c r="H200" s="236">
        <v>107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128</v>
      </c>
      <c r="AU200" s="242" t="s">
        <v>82</v>
      </c>
      <c r="AV200" s="13" t="s">
        <v>82</v>
      </c>
      <c r="AW200" s="13" t="s">
        <v>30</v>
      </c>
      <c r="AX200" s="13" t="s">
        <v>78</v>
      </c>
      <c r="AY200" s="242" t="s">
        <v>119</v>
      </c>
    </row>
    <row r="201" s="13" customFormat="1">
      <c r="A201" s="13"/>
      <c r="B201" s="231"/>
      <c r="C201" s="232"/>
      <c r="D201" s="233" t="s">
        <v>128</v>
      </c>
      <c r="E201" s="232"/>
      <c r="F201" s="235" t="s">
        <v>296</v>
      </c>
      <c r="G201" s="232"/>
      <c r="H201" s="236">
        <v>108.605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128</v>
      </c>
      <c r="AU201" s="242" t="s">
        <v>82</v>
      </c>
      <c r="AV201" s="13" t="s">
        <v>82</v>
      </c>
      <c r="AW201" s="13" t="s">
        <v>4</v>
      </c>
      <c r="AX201" s="13" t="s">
        <v>78</v>
      </c>
      <c r="AY201" s="242" t="s">
        <v>119</v>
      </c>
    </row>
    <row r="202" s="2" customFormat="1" ht="24.15" customHeight="1">
      <c r="A202" s="38"/>
      <c r="B202" s="39"/>
      <c r="C202" s="218" t="s">
        <v>297</v>
      </c>
      <c r="D202" s="218" t="s">
        <v>121</v>
      </c>
      <c r="E202" s="219" t="s">
        <v>298</v>
      </c>
      <c r="F202" s="220" t="s">
        <v>299</v>
      </c>
      <c r="G202" s="221" t="s">
        <v>300</v>
      </c>
      <c r="H202" s="222">
        <v>1</v>
      </c>
      <c r="I202" s="223"/>
      <c r="J202" s="224">
        <f>ROUND(I202*H202,2)</f>
        <v>0</v>
      </c>
      <c r="K202" s="220" t="s">
        <v>125</v>
      </c>
      <c r="L202" s="44"/>
      <c r="M202" s="225" t="s">
        <v>1</v>
      </c>
      <c r="N202" s="226" t="s">
        <v>38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126</v>
      </c>
      <c r="AT202" s="229" t="s">
        <v>121</v>
      </c>
      <c r="AU202" s="229" t="s">
        <v>82</v>
      </c>
      <c r="AY202" s="17" t="s">
        <v>119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78</v>
      </c>
      <c r="BK202" s="230">
        <f>ROUND(I202*H202,2)</f>
        <v>0</v>
      </c>
      <c r="BL202" s="17" t="s">
        <v>126</v>
      </c>
      <c r="BM202" s="229" t="s">
        <v>301</v>
      </c>
    </row>
    <row r="203" s="13" customFormat="1">
      <c r="A203" s="13"/>
      <c r="B203" s="231"/>
      <c r="C203" s="232"/>
      <c r="D203" s="233" t="s">
        <v>128</v>
      </c>
      <c r="E203" s="234" t="s">
        <v>1</v>
      </c>
      <c r="F203" s="235" t="s">
        <v>78</v>
      </c>
      <c r="G203" s="232"/>
      <c r="H203" s="236">
        <v>1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128</v>
      </c>
      <c r="AU203" s="242" t="s">
        <v>82</v>
      </c>
      <c r="AV203" s="13" t="s">
        <v>82</v>
      </c>
      <c r="AW203" s="13" t="s">
        <v>30</v>
      </c>
      <c r="AX203" s="13" t="s">
        <v>78</v>
      </c>
      <c r="AY203" s="242" t="s">
        <v>119</v>
      </c>
    </row>
    <row r="204" s="2" customFormat="1" ht="16.5" customHeight="1">
      <c r="A204" s="38"/>
      <c r="B204" s="39"/>
      <c r="C204" s="243" t="s">
        <v>302</v>
      </c>
      <c r="D204" s="243" t="s">
        <v>188</v>
      </c>
      <c r="E204" s="244" t="s">
        <v>303</v>
      </c>
      <c r="F204" s="245" t="s">
        <v>304</v>
      </c>
      <c r="G204" s="246" t="s">
        <v>300</v>
      </c>
      <c r="H204" s="247">
        <v>1</v>
      </c>
      <c r="I204" s="248"/>
      <c r="J204" s="249">
        <f>ROUND(I204*H204,2)</f>
        <v>0</v>
      </c>
      <c r="K204" s="245" t="s">
        <v>125</v>
      </c>
      <c r="L204" s="250"/>
      <c r="M204" s="251" t="s">
        <v>1</v>
      </c>
      <c r="N204" s="252" t="s">
        <v>38</v>
      </c>
      <c r="O204" s="91"/>
      <c r="P204" s="227">
        <f>O204*H204</f>
        <v>0</v>
      </c>
      <c r="Q204" s="227">
        <v>0.00012999999999999999</v>
      </c>
      <c r="R204" s="227">
        <f>Q204*H204</f>
        <v>0.00012999999999999999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162</v>
      </c>
      <c r="AT204" s="229" t="s">
        <v>188</v>
      </c>
      <c r="AU204" s="229" t="s">
        <v>82</v>
      </c>
      <c r="AY204" s="17" t="s">
        <v>119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78</v>
      </c>
      <c r="BK204" s="230">
        <f>ROUND(I204*H204,2)</f>
        <v>0</v>
      </c>
      <c r="BL204" s="17" t="s">
        <v>126</v>
      </c>
      <c r="BM204" s="229" t="s">
        <v>305</v>
      </c>
    </row>
    <row r="205" s="13" customFormat="1">
      <c r="A205" s="13"/>
      <c r="B205" s="231"/>
      <c r="C205" s="232"/>
      <c r="D205" s="233" t="s">
        <v>128</v>
      </c>
      <c r="E205" s="234" t="s">
        <v>1</v>
      </c>
      <c r="F205" s="235" t="s">
        <v>78</v>
      </c>
      <c r="G205" s="232"/>
      <c r="H205" s="236">
        <v>1</v>
      </c>
      <c r="I205" s="237"/>
      <c r="J205" s="232"/>
      <c r="K205" s="232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128</v>
      </c>
      <c r="AU205" s="242" t="s">
        <v>82</v>
      </c>
      <c r="AV205" s="13" t="s">
        <v>82</v>
      </c>
      <c r="AW205" s="13" t="s">
        <v>30</v>
      </c>
      <c r="AX205" s="13" t="s">
        <v>78</v>
      </c>
      <c r="AY205" s="242" t="s">
        <v>119</v>
      </c>
    </row>
    <row r="206" s="2" customFormat="1" ht="16.5" customHeight="1">
      <c r="A206" s="38"/>
      <c r="B206" s="39"/>
      <c r="C206" s="218" t="s">
        <v>306</v>
      </c>
      <c r="D206" s="218" t="s">
        <v>121</v>
      </c>
      <c r="E206" s="219" t="s">
        <v>307</v>
      </c>
      <c r="F206" s="220" t="s">
        <v>308</v>
      </c>
      <c r="G206" s="221" t="s">
        <v>140</v>
      </c>
      <c r="H206" s="222">
        <v>107</v>
      </c>
      <c r="I206" s="223"/>
      <c r="J206" s="224">
        <f>ROUND(I206*H206,2)</f>
        <v>0</v>
      </c>
      <c r="K206" s="220" t="s">
        <v>125</v>
      </c>
      <c r="L206" s="44"/>
      <c r="M206" s="225" t="s">
        <v>1</v>
      </c>
      <c r="N206" s="226" t="s">
        <v>38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126</v>
      </c>
      <c r="AT206" s="229" t="s">
        <v>121</v>
      </c>
      <c r="AU206" s="229" t="s">
        <v>82</v>
      </c>
      <c r="AY206" s="17" t="s">
        <v>119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78</v>
      </c>
      <c r="BK206" s="230">
        <f>ROUND(I206*H206,2)</f>
        <v>0</v>
      </c>
      <c r="BL206" s="17" t="s">
        <v>126</v>
      </c>
      <c r="BM206" s="229" t="s">
        <v>309</v>
      </c>
    </row>
    <row r="207" s="13" customFormat="1">
      <c r="A207" s="13"/>
      <c r="B207" s="231"/>
      <c r="C207" s="232"/>
      <c r="D207" s="233" t="s">
        <v>128</v>
      </c>
      <c r="E207" s="234" t="s">
        <v>1</v>
      </c>
      <c r="F207" s="235" t="s">
        <v>129</v>
      </c>
      <c r="G207" s="232"/>
      <c r="H207" s="236">
        <v>107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128</v>
      </c>
      <c r="AU207" s="242" t="s">
        <v>82</v>
      </c>
      <c r="AV207" s="13" t="s">
        <v>82</v>
      </c>
      <c r="AW207" s="13" t="s">
        <v>30</v>
      </c>
      <c r="AX207" s="13" t="s">
        <v>78</v>
      </c>
      <c r="AY207" s="242" t="s">
        <v>119</v>
      </c>
    </row>
    <row r="208" s="2" customFormat="1" ht="24.15" customHeight="1">
      <c r="A208" s="38"/>
      <c r="B208" s="39"/>
      <c r="C208" s="218" t="s">
        <v>310</v>
      </c>
      <c r="D208" s="218" t="s">
        <v>121</v>
      </c>
      <c r="E208" s="219" t="s">
        <v>311</v>
      </c>
      <c r="F208" s="220" t="s">
        <v>312</v>
      </c>
      <c r="G208" s="221" t="s">
        <v>300</v>
      </c>
      <c r="H208" s="222">
        <v>2</v>
      </c>
      <c r="I208" s="223"/>
      <c r="J208" s="224">
        <f>ROUND(I208*H208,2)</f>
        <v>0</v>
      </c>
      <c r="K208" s="220" t="s">
        <v>125</v>
      </c>
      <c r="L208" s="44"/>
      <c r="M208" s="225" t="s">
        <v>1</v>
      </c>
      <c r="N208" s="226" t="s">
        <v>38</v>
      </c>
      <c r="O208" s="91"/>
      <c r="P208" s="227">
        <f>O208*H208</f>
        <v>0</v>
      </c>
      <c r="Q208" s="227">
        <v>0.45937290600000003</v>
      </c>
      <c r="R208" s="227">
        <f>Q208*H208</f>
        <v>0.91874581200000005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126</v>
      </c>
      <c r="AT208" s="229" t="s">
        <v>121</v>
      </c>
      <c r="AU208" s="229" t="s">
        <v>82</v>
      </c>
      <c r="AY208" s="17" t="s">
        <v>119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78</v>
      </c>
      <c r="BK208" s="230">
        <f>ROUND(I208*H208,2)</f>
        <v>0</v>
      </c>
      <c r="BL208" s="17" t="s">
        <v>126</v>
      </c>
      <c r="BM208" s="229" t="s">
        <v>313</v>
      </c>
    </row>
    <row r="209" s="13" customFormat="1">
      <c r="A209" s="13"/>
      <c r="B209" s="231"/>
      <c r="C209" s="232"/>
      <c r="D209" s="233" t="s">
        <v>128</v>
      </c>
      <c r="E209" s="234" t="s">
        <v>1</v>
      </c>
      <c r="F209" s="235" t="s">
        <v>82</v>
      </c>
      <c r="G209" s="232"/>
      <c r="H209" s="236">
        <v>2</v>
      </c>
      <c r="I209" s="237"/>
      <c r="J209" s="232"/>
      <c r="K209" s="232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128</v>
      </c>
      <c r="AU209" s="242" t="s">
        <v>82</v>
      </c>
      <c r="AV209" s="13" t="s">
        <v>82</v>
      </c>
      <c r="AW209" s="13" t="s">
        <v>30</v>
      </c>
      <c r="AX209" s="13" t="s">
        <v>78</v>
      </c>
      <c r="AY209" s="242" t="s">
        <v>119</v>
      </c>
    </row>
    <row r="210" s="2" customFormat="1" ht="24.15" customHeight="1">
      <c r="A210" s="38"/>
      <c r="B210" s="39"/>
      <c r="C210" s="218" t="s">
        <v>314</v>
      </c>
      <c r="D210" s="218" t="s">
        <v>121</v>
      </c>
      <c r="E210" s="219" t="s">
        <v>315</v>
      </c>
      <c r="F210" s="220" t="s">
        <v>316</v>
      </c>
      <c r="G210" s="221" t="s">
        <v>140</v>
      </c>
      <c r="H210" s="222">
        <v>128.40000000000001</v>
      </c>
      <c r="I210" s="223"/>
      <c r="J210" s="224">
        <f>ROUND(I210*H210,2)</f>
        <v>0</v>
      </c>
      <c r="K210" s="220" t="s">
        <v>1</v>
      </c>
      <c r="L210" s="44"/>
      <c r="M210" s="225" t="s">
        <v>1</v>
      </c>
      <c r="N210" s="226" t="s">
        <v>38</v>
      </c>
      <c r="O210" s="91"/>
      <c r="P210" s="227">
        <f>O210*H210</f>
        <v>0</v>
      </c>
      <c r="Q210" s="227">
        <v>0.00019000000000000001</v>
      </c>
      <c r="R210" s="227">
        <f>Q210*H210</f>
        <v>0.024396000000000001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126</v>
      </c>
      <c r="AT210" s="229" t="s">
        <v>121</v>
      </c>
      <c r="AU210" s="229" t="s">
        <v>82</v>
      </c>
      <c r="AY210" s="17" t="s">
        <v>119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78</v>
      </c>
      <c r="BK210" s="230">
        <f>ROUND(I210*H210,2)</f>
        <v>0</v>
      </c>
      <c r="BL210" s="17" t="s">
        <v>126</v>
      </c>
      <c r="BM210" s="229" t="s">
        <v>317</v>
      </c>
    </row>
    <row r="211" s="13" customFormat="1">
      <c r="A211" s="13"/>
      <c r="B211" s="231"/>
      <c r="C211" s="232"/>
      <c r="D211" s="233" t="s">
        <v>128</v>
      </c>
      <c r="E211" s="234" t="s">
        <v>1</v>
      </c>
      <c r="F211" s="235" t="s">
        <v>318</v>
      </c>
      <c r="G211" s="232"/>
      <c r="H211" s="236">
        <v>128.40000000000001</v>
      </c>
      <c r="I211" s="237"/>
      <c r="J211" s="232"/>
      <c r="K211" s="232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128</v>
      </c>
      <c r="AU211" s="242" t="s">
        <v>82</v>
      </c>
      <c r="AV211" s="13" t="s">
        <v>82</v>
      </c>
      <c r="AW211" s="13" t="s">
        <v>30</v>
      </c>
      <c r="AX211" s="13" t="s">
        <v>78</v>
      </c>
      <c r="AY211" s="242" t="s">
        <v>119</v>
      </c>
    </row>
    <row r="212" s="2" customFormat="1" ht="21.75" customHeight="1">
      <c r="A212" s="38"/>
      <c r="B212" s="39"/>
      <c r="C212" s="218" t="s">
        <v>319</v>
      </c>
      <c r="D212" s="218" t="s">
        <v>121</v>
      </c>
      <c r="E212" s="219" t="s">
        <v>320</v>
      </c>
      <c r="F212" s="220" t="s">
        <v>321</v>
      </c>
      <c r="G212" s="221" t="s">
        <v>140</v>
      </c>
      <c r="H212" s="222">
        <v>107</v>
      </c>
      <c r="I212" s="223"/>
      <c r="J212" s="224">
        <f>ROUND(I212*H212,2)</f>
        <v>0</v>
      </c>
      <c r="K212" s="220" t="s">
        <v>125</v>
      </c>
      <c r="L212" s="44"/>
      <c r="M212" s="225" t="s">
        <v>1</v>
      </c>
      <c r="N212" s="226" t="s">
        <v>38</v>
      </c>
      <c r="O212" s="91"/>
      <c r="P212" s="227">
        <f>O212*H212</f>
        <v>0</v>
      </c>
      <c r="Q212" s="227">
        <v>0.000126</v>
      </c>
      <c r="R212" s="227">
        <f>Q212*H212</f>
        <v>0.013481999999999999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126</v>
      </c>
      <c r="AT212" s="229" t="s">
        <v>121</v>
      </c>
      <c r="AU212" s="229" t="s">
        <v>82</v>
      </c>
      <c r="AY212" s="17" t="s">
        <v>119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78</v>
      </c>
      <c r="BK212" s="230">
        <f>ROUND(I212*H212,2)</f>
        <v>0</v>
      </c>
      <c r="BL212" s="17" t="s">
        <v>126</v>
      </c>
      <c r="BM212" s="229" t="s">
        <v>322</v>
      </c>
    </row>
    <row r="213" s="13" customFormat="1">
      <c r="A213" s="13"/>
      <c r="B213" s="231"/>
      <c r="C213" s="232"/>
      <c r="D213" s="233" t="s">
        <v>128</v>
      </c>
      <c r="E213" s="234" t="s">
        <v>1</v>
      </c>
      <c r="F213" s="235" t="s">
        <v>129</v>
      </c>
      <c r="G213" s="232"/>
      <c r="H213" s="236">
        <v>107</v>
      </c>
      <c r="I213" s="237"/>
      <c r="J213" s="232"/>
      <c r="K213" s="232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128</v>
      </c>
      <c r="AU213" s="242" t="s">
        <v>82</v>
      </c>
      <c r="AV213" s="13" t="s">
        <v>82</v>
      </c>
      <c r="AW213" s="13" t="s">
        <v>30</v>
      </c>
      <c r="AX213" s="13" t="s">
        <v>78</v>
      </c>
      <c r="AY213" s="242" t="s">
        <v>119</v>
      </c>
    </row>
    <row r="214" s="2" customFormat="1" ht="16.5" customHeight="1">
      <c r="A214" s="38"/>
      <c r="B214" s="39"/>
      <c r="C214" s="218" t="s">
        <v>323</v>
      </c>
      <c r="D214" s="218" t="s">
        <v>121</v>
      </c>
      <c r="E214" s="219" t="s">
        <v>324</v>
      </c>
      <c r="F214" s="220" t="s">
        <v>325</v>
      </c>
      <c r="G214" s="221" t="s">
        <v>326</v>
      </c>
      <c r="H214" s="222">
        <v>1</v>
      </c>
      <c r="I214" s="223"/>
      <c r="J214" s="224">
        <f>ROUND(I214*H214,2)</f>
        <v>0</v>
      </c>
      <c r="K214" s="220" t="s">
        <v>1</v>
      </c>
      <c r="L214" s="44"/>
      <c r="M214" s="225" t="s">
        <v>1</v>
      </c>
      <c r="N214" s="226" t="s">
        <v>38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126</v>
      </c>
      <c r="AT214" s="229" t="s">
        <v>121</v>
      </c>
      <c r="AU214" s="229" t="s">
        <v>82</v>
      </c>
      <c r="AY214" s="17" t="s">
        <v>119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78</v>
      </c>
      <c r="BK214" s="230">
        <f>ROUND(I214*H214,2)</f>
        <v>0</v>
      </c>
      <c r="BL214" s="17" t="s">
        <v>126</v>
      </c>
      <c r="BM214" s="229" t="s">
        <v>327</v>
      </c>
    </row>
    <row r="215" s="14" customFormat="1">
      <c r="A215" s="14"/>
      <c r="B215" s="253"/>
      <c r="C215" s="254"/>
      <c r="D215" s="233" t="s">
        <v>128</v>
      </c>
      <c r="E215" s="255" t="s">
        <v>1</v>
      </c>
      <c r="F215" s="256" t="s">
        <v>328</v>
      </c>
      <c r="G215" s="254"/>
      <c r="H215" s="255" t="s">
        <v>1</v>
      </c>
      <c r="I215" s="257"/>
      <c r="J215" s="254"/>
      <c r="K215" s="254"/>
      <c r="L215" s="258"/>
      <c r="M215" s="259"/>
      <c r="N215" s="260"/>
      <c r="O215" s="260"/>
      <c r="P215" s="260"/>
      <c r="Q215" s="260"/>
      <c r="R215" s="260"/>
      <c r="S215" s="260"/>
      <c r="T215" s="26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2" t="s">
        <v>128</v>
      </c>
      <c r="AU215" s="262" t="s">
        <v>82</v>
      </c>
      <c r="AV215" s="14" t="s">
        <v>78</v>
      </c>
      <c r="AW215" s="14" t="s">
        <v>30</v>
      </c>
      <c r="AX215" s="14" t="s">
        <v>73</v>
      </c>
      <c r="AY215" s="262" t="s">
        <v>119</v>
      </c>
    </row>
    <row r="216" s="14" customFormat="1">
      <c r="A216" s="14"/>
      <c r="B216" s="253"/>
      <c r="C216" s="254"/>
      <c r="D216" s="233" t="s">
        <v>128</v>
      </c>
      <c r="E216" s="255" t="s">
        <v>1</v>
      </c>
      <c r="F216" s="256" t="s">
        <v>329</v>
      </c>
      <c r="G216" s="254"/>
      <c r="H216" s="255" t="s">
        <v>1</v>
      </c>
      <c r="I216" s="257"/>
      <c r="J216" s="254"/>
      <c r="K216" s="254"/>
      <c r="L216" s="258"/>
      <c r="M216" s="259"/>
      <c r="N216" s="260"/>
      <c r="O216" s="260"/>
      <c r="P216" s="260"/>
      <c r="Q216" s="260"/>
      <c r="R216" s="260"/>
      <c r="S216" s="260"/>
      <c r="T216" s="26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2" t="s">
        <v>128</v>
      </c>
      <c r="AU216" s="262" t="s">
        <v>82</v>
      </c>
      <c r="AV216" s="14" t="s">
        <v>78</v>
      </c>
      <c r="AW216" s="14" t="s">
        <v>30</v>
      </c>
      <c r="AX216" s="14" t="s">
        <v>73</v>
      </c>
      <c r="AY216" s="262" t="s">
        <v>119</v>
      </c>
    </row>
    <row r="217" s="14" customFormat="1">
      <c r="A217" s="14"/>
      <c r="B217" s="253"/>
      <c r="C217" s="254"/>
      <c r="D217" s="233" t="s">
        <v>128</v>
      </c>
      <c r="E217" s="255" t="s">
        <v>1</v>
      </c>
      <c r="F217" s="256" t="s">
        <v>330</v>
      </c>
      <c r="G217" s="254"/>
      <c r="H217" s="255" t="s">
        <v>1</v>
      </c>
      <c r="I217" s="257"/>
      <c r="J217" s="254"/>
      <c r="K217" s="254"/>
      <c r="L217" s="258"/>
      <c r="M217" s="259"/>
      <c r="N217" s="260"/>
      <c r="O217" s="260"/>
      <c r="P217" s="260"/>
      <c r="Q217" s="260"/>
      <c r="R217" s="260"/>
      <c r="S217" s="260"/>
      <c r="T217" s="26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2" t="s">
        <v>128</v>
      </c>
      <c r="AU217" s="262" t="s">
        <v>82</v>
      </c>
      <c r="AV217" s="14" t="s">
        <v>78</v>
      </c>
      <c r="AW217" s="14" t="s">
        <v>30</v>
      </c>
      <c r="AX217" s="14" t="s">
        <v>73</v>
      </c>
      <c r="AY217" s="262" t="s">
        <v>119</v>
      </c>
    </row>
    <row r="218" s="13" customFormat="1">
      <c r="A218" s="13"/>
      <c r="B218" s="231"/>
      <c r="C218" s="232"/>
      <c r="D218" s="233" t="s">
        <v>128</v>
      </c>
      <c r="E218" s="234" t="s">
        <v>1</v>
      </c>
      <c r="F218" s="235" t="s">
        <v>78</v>
      </c>
      <c r="G218" s="232"/>
      <c r="H218" s="236">
        <v>1</v>
      </c>
      <c r="I218" s="237"/>
      <c r="J218" s="232"/>
      <c r="K218" s="232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128</v>
      </c>
      <c r="AU218" s="242" t="s">
        <v>82</v>
      </c>
      <c r="AV218" s="13" t="s">
        <v>82</v>
      </c>
      <c r="AW218" s="13" t="s">
        <v>30</v>
      </c>
      <c r="AX218" s="13" t="s">
        <v>78</v>
      </c>
      <c r="AY218" s="242" t="s">
        <v>119</v>
      </c>
    </row>
    <row r="219" s="2" customFormat="1" ht="16.5" customHeight="1">
      <c r="A219" s="38"/>
      <c r="B219" s="39"/>
      <c r="C219" s="218" t="s">
        <v>331</v>
      </c>
      <c r="D219" s="218" t="s">
        <v>121</v>
      </c>
      <c r="E219" s="219" t="s">
        <v>332</v>
      </c>
      <c r="F219" s="220" t="s">
        <v>333</v>
      </c>
      <c r="G219" s="221" t="s">
        <v>326</v>
      </c>
      <c r="H219" s="222">
        <v>1</v>
      </c>
      <c r="I219" s="223"/>
      <c r="J219" s="224">
        <f>ROUND(I219*H219,2)</f>
        <v>0</v>
      </c>
      <c r="K219" s="220" t="s">
        <v>1</v>
      </c>
      <c r="L219" s="44"/>
      <c r="M219" s="225" t="s">
        <v>1</v>
      </c>
      <c r="N219" s="226" t="s">
        <v>38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334</v>
      </c>
      <c r="AT219" s="229" t="s">
        <v>121</v>
      </c>
      <c r="AU219" s="229" t="s">
        <v>82</v>
      </c>
      <c r="AY219" s="17" t="s">
        <v>119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78</v>
      </c>
      <c r="BK219" s="230">
        <f>ROUND(I219*H219,2)</f>
        <v>0</v>
      </c>
      <c r="BL219" s="17" t="s">
        <v>334</v>
      </c>
      <c r="BM219" s="229" t="s">
        <v>335</v>
      </c>
    </row>
    <row r="220" s="14" customFormat="1">
      <c r="A220" s="14"/>
      <c r="B220" s="253"/>
      <c r="C220" s="254"/>
      <c r="D220" s="233" t="s">
        <v>128</v>
      </c>
      <c r="E220" s="255" t="s">
        <v>1</v>
      </c>
      <c r="F220" s="256" t="s">
        <v>336</v>
      </c>
      <c r="G220" s="254"/>
      <c r="H220" s="255" t="s">
        <v>1</v>
      </c>
      <c r="I220" s="257"/>
      <c r="J220" s="254"/>
      <c r="K220" s="254"/>
      <c r="L220" s="258"/>
      <c r="M220" s="259"/>
      <c r="N220" s="260"/>
      <c r="O220" s="260"/>
      <c r="P220" s="260"/>
      <c r="Q220" s="260"/>
      <c r="R220" s="260"/>
      <c r="S220" s="260"/>
      <c r="T220" s="26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2" t="s">
        <v>128</v>
      </c>
      <c r="AU220" s="262" t="s">
        <v>82</v>
      </c>
      <c r="AV220" s="14" t="s">
        <v>78</v>
      </c>
      <c r="AW220" s="14" t="s">
        <v>30</v>
      </c>
      <c r="AX220" s="14" t="s">
        <v>73</v>
      </c>
      <c r="AY220" s="262" t="s">
        <v>119</v>
      </c>
    </row>
    <row r="221" s="14" customFormat="1">
      <c r="A221" s="14"/>
      <c r="B221" s="253"/>
      <c r="C221" s="254"/>
      <c r="D221" s="233" t="s">
        <v>128</v>
      </c>
      <c r="E221" s="255" t="s">
        <v>1</v>
      </c>
      <c r="F221" s="256" t="s">
        <v>337</v>
      </c>
      <c r="G221" s="254"/>
      <c r="H221" s="255" t="s">
        <v>1</v>
      </c>
      <c r="I221" s="257"/>
      <c r="J221" s="254"/>
      <c r="K221" s="254"/>
      <c r="L221" s="258"/>
      <c r="M221" s="259"/>
      <c r="N221" s="260"/>
      <c r="O221" s="260"/>
      <c r="P221" s="260"/>
      <c r="Q221" s="260"/>
      <c r="R221" s="260"/>
      <c r="S221" s="260"/>
      <c r="T221" s="26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2" t="s">
        <v>128</v>
      </c>
      <c r="AU221" s="262" t="s">
        <v>82</v>
      </c>
      <c r="AV221" s="14" t="s">
        <v>78</v>
      </c>
      <c r="AW221" s="14" t="s">
        <v>30</v>
      </c>
      <c r="AX221" s="14" t="s">
        <v>73</v>
      </c>
      <c r="AY221" s="262" t="s">
        <v>119</v>
      </c>
    </row>
    <row r="222" s="14" customFormat="1">
      <c r="A222" s="14"/>
      <c r="B222" s="253"/>
      <c r="C222" s="254"/>
      <c r="D222" s="233" t="s">
        <v>128</v>
      </c>
      <c r="E222" s="255" t="s">
        <v>1</v>
      </c>
      <c r="F222" s="256" t="s">
        <v>338</v>
      </c>
      <c r="G222" s="254"/>
      <c r="H222" s="255" t="s">
        <v>1</v>
      </c>
      <c r="I222" s="257"/>
      <c r="J222" s="254"/>
      <c r="K222" s="254"/>
      <c r="L222" s="258"/>
      <c r="M222" s="259"/>
      <c r="N222" s="260"/>
      <c r="O222" s="260"/>
      <c r="P222" s="260"/>
      <c r="Q222" s="260"/>
      <c r="R222" s="260"/>
      <c r="S222" s="260"/>
      <c r="T222" s="26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2" t="s">
        <v>128</v>
      </c>
      <c r="AU222" s="262" t="s">
        <v>82</v>
      </c>
      <c r="AV222" s="14" t="s">
        <v>78</v>
      </c>
      <c r="AW222" s="14" t="s">
        <v>30</v>
      </c>
      <c r="AX222" s="14" t="s">
        <v>73</v>
      </c>
      <c r="AY222" s="262" t="s">
        <v>119</v>
      </c>
    </row>
    <row r="223" s="14" customFormat="1">
      <c r="A223" s="14"/>
      <c r="B223" s="253"/>
      <c r="C223" s="254"/>
      <c r="D223" s="233" t="s">
        <v>128</v>
      </c>
      <c r="E223" s="255" t="s">
        <v>1</v>
      </c>
      <c r="F223" s="256" t="s">
        <v>339</v>
      </c>
      <c r="G223" s="254"/>
      <c r="H223" s="255" t="s">
        <v>1</v>
      </c>
      <c r="I223" s="257"/>
      <c r="J223" s="254"/>
      <c r="K223" s="254"/>
      <c r="L223" s="258"/>
      <c r="M223" s="259"/>
      <c r="N223" s="260"/>
      <c r="O223" s="260"/>
      <c r="P223" s="260"/>
      <c r="Q223" s="260"/>
      <c r="R223" s="260"/>
      <c r="S223" s="260"/>
      <c r="T223" s="26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2" t="s">
        <v>128</v>
      </c>
      <c r="AU223" s="262" t="s">
        <v>82</v>
      </c>
      <c r="AV223" s="14" t="s">
        <v>78</v>
      </c>
      <c r="AW223" s="14" t="s">
        <v>30</v>
      </c>
      <c r="AX223" s="14" t="s">
        <v>73</v>
      </c>
      <c r="AY223" s="262" t="s">
        <v>119</v>
      </c>
    </row>
    <row r="224" s="14" customFormat="1">
      <c r="A224" s="14"/>
      <c r="B224" s="253"/>
      <c r="C224" s="254"/>
      <c r="D224" s="233" t="s">
        <v>128</v>
      </c>
      <c r="E224" s="255" t="s">
        <v>1</v>
      </c>
      <c r="F224" s="256" t="s">
        <v>340</v>
      </c>
      <c r="G224" s="254"/>
      <c r="H224" s="255" t="s">
        <v>1</v>
      </c>
      <c r="I224" s="257"/>
      <c r="J224" s="254"/>
      <c r="K224" s="254"/>
      <c r="L224" s="258"/>
      <c r="M224" s="259"/>
      <c r="N224" s="260"/>
      <c r="O224" s="260"/>
      <c r="P224" s="260"/>
      <c r="Q224" s="260"/>
      <c r="R224" s="260"/>
      <c r="S224" s="260"/>
      <c r="T224" s="26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2" t="s">
        <v>128</v>
      </c>
      <c r="AU224" s="262" t="s">
        <v>82</v>
      </c>
      <c r="AV224" s="14" t="s">
        <v>78</v>
      </c>
      <c r="AW224" s="14" t="s">
        <v>30</v>
      </c>
      <c r="AX224" s="14" t="s">
        <v>73</v>
      </c>
      <c r="AY224" s="262" t="s">
        <v>119</v>
      </c>
    </row>
    <row r="225" s="14" customFormat="1">
      <c r="A225" s="14"/>
      <c r="B225" s="253"/>
      <c r="C225" s="254"/>
      <c r="D225" s="233" t="s">
        <v>128</v>
      </c>
      <c r="E225" s="255" t="s">
        <v>1</v>
      </c>
      <c r="F225" s="256" t="s">
        <v>341</v>
      </c>
      <c r="G225" s="254"/>
      <c r="H225" s="255" t="s">
        <v>1</v>
      </c>
      <c r="I225" s="257"/>
      <c r="J225" s="254"/>
      <c r="K225" s="254"/>
      <c r="L225" s="258"/>
      <c r="M225" s="259"/>
      <c r="N225" s="260"/>
      <c r="O225" s="260"/>
      <c r="P225" s="260"/>
      <c r="Q225" s="260"/>
      <c r="R225" s="260"/>
      <c r="S225" s="260"/>
      <c r="T225" s="26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2" t="s">
        <v>128</v>
      </c>
      <c r="AU225" s="262" t="s">
        <v>82</v>
      </c>
      <c r="AV225" s="14" t="s">
        <v>78</v>
      </c>
      <c r="AW225" s="14" t="s">
        <v>30</v>
      </c>
      <c r="AX225" s="14" t="s">
        <v>73</v>
      </c>
      <c r="AY225" s="262" t="s">
        <v>119</v>
      </c>
    </row>
    <row r="226" s="13" customFormat="1">
      <c r="A226" s="13"/>
      <c r="B226" s="231"/>
      <c r="C226" s="232"/>
      <c r="D226" s="233" t="s">
        <v>128</v>
      </c>
      <c r="E226" s="234" t="s">
        <v>1</v>
      </c>
      <c r="F226" s="235" t="s">
        <v>342</v>
      </c>
      <c r="G226" s="232"/>
      <c r="H226" s="236">
        <v>1</v>
      </c>
      <c r="I226" s="237"/>
      <c r="J226" s="232"/>
      <c r="K226" s="232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128</v>
      </c>
      <c r="AU226" s="242" t="s">
        <v>82</v>
      </c>
      <c r="AV226" s="13" t="s">
        <v>82</v>
      </c>
      <c r="AW226" s="13" t="s">
        <v>30</v>
      </c>
      <c r="AX226" s="13" t="s">
        <v>78</v>
      </c>
      <c r="AY226" s="242" t="s">
        <v>119</v>
      </c>
    </row>
    <row r="227" s="2" customFormat="1" ht="16.5" customHeight="1">
      <c r="A227" s="38"/>
      <c r="B227" s="39"/>
      <c r="C227" s="218" t="s">
        <v>343</v>
      </c>
      <c r="D227" s="218" t="s">
        <v>121</v>
      </c>
      <c r="E227" s="219" t="s">
        <v>344</v>
      </c>
      <c r="F227" s="220" t="s">
        <v>345</v>
      </c>
      <c r="G227" s="221" t="s">
        <v>326</v>
      </c>
      <c r="H227" s="222">
        <v>1</v>
      </c>
      <c r="I227" s="223"/>
      <c r="J227" s="224">
        <f>ROUND(I227*H227,2)</f>
        <v>0</v>
      </c>
      <c r="K227" s="220" t="s">
        <v>1</v>
      </c>
      <c r="L227" s="44"/>
      <c r="M227" s="225" t="s">
        <v>1</v>
      </c>
      <c r="N227" s="226" t="s">
        <v>38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334</v>
      </c>
      <c r="AT227" s="229" t="s">
        <v>121</v>
      </c>
      <c r="AU227" s="229" t="s">
        <v>82</v>
      </c>
      <c r="AY227" s="17" t="s">
        <v>119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78</v>
      </c>
      <c r="BK227" s="230">
        <f>ROUND(I227*H227,2)</f>
        <v>0</v>
      </c>
      <c r="BL227" s="17" t="s">
        <v>334</v>
      </c>
      <c r="BM227" s="229" t="s">
        <v>346</v>
      </c>
    </row>
    <row r="228" s="14" customFormat="1">
      <c r="A228" s="14"/>
      <c r="B228" s="253"/>
      <c r="C228" s="254"/>
      <c r="D228" s="233" t="s">
        <v>128</v>
      </c>
      <c r="E228" s="255" t="s">
        <v>1</v>
      </c>
      <c r="F228" s="256" t="s">
        <v>347</v>
      </c>
      <c r="G228" s="254"/>
      <c r="H228" s="255" t="s">
        <v>1</v>
      </c>
      <c r="I228" s="257"/>
      <c r="J228" s="254"/>
      <c r="K228" s="254"/>
      <c r="L228" s="258"/>
      <c r="M228" s="259"/>
      <c r="N228" s="260"/>
      <c r="O228" s="260"/>
      <c r="P228" s="260"/>
      <c r="Q228" s="260"/>
      <c r="R228" s="260"/>
      <c r="S228" s="260"/>
      <c r="T228" s="26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2" t="s">
        <v>128</v>
      </c>
      <c r="AU228" s="262" t="s">
        <v>82</v>
      </c>
      <c r="AV228" s="14" t="s">
        <v>78</v>
      </c>
      <c r="AW228" s="14" t="s">
        <v>30</v>
      </c>
      <c r="AX228" s="14" t="s">
        <v>73</v>
      </c>
      <c r="AY228" s="262" t="s">
        <v>119</v>
      </c>
    </row>
    <row r="229" s="13" customFormat="1">
      <c r="A229" s="13"/>
      <c r="B229" s="231"/>
      <c r="C229" s="232"/>
      <c r="D229" s="233" t="s">
        <v>128</v>
      </c>
      <c r="E229" s="234" t="s">
        <v>1</v>
      </c>
      <c r="F229" s="235" t="s">
        <v>348</v>
      </c>
      <c r="G229" s="232"/>
      <c r="H229" s="236">
        <v>1</v>
      </c>
      <c r="I229" s="237"/>
      <c r="J229" s="232"/>
      <c r="K229" s="232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128</v>
      </c>
      <c r="AU229" s="242" t="s">
        <v>82</v>
      </c>
      <c r="AV229" s="13" t="s">
        <v>82</v>
      </c>
      <c r="AW229" s="13" t="s">
        <v>30</v>
      </c>
      <c r="AX229" s="13" t="s">
        <v>78</v>
      </c>
      <c r="AY229" s="242" t="s">
        <v>119</v>
      </c>
    </row>
    <row r="230" s="2" customFormat="1" ht="16.5" customHeight="1">
      <c r="A230" s="38"/>
      <c r="B230" s="39"/>
      <c r="C230" s="218" t="s">
        <v>349</v>
      </c>
      <c r="D230" s="218" t="s">
        <v>121</v>
      </c>
      <c r="E230" s="219" t="s">
        <v>350</v>
      </c>
      <c r="F230" s="220" t="s">
        <v>351</v>
      </c>
      <c r="G230" s="221" t="s">
        <v>326</v>
      </c>
      <c r="H230" s="222">
        <v>1</v>
      </c>
      <c r="I230" s="223"/>
      <c r="J230" s="224">
        <f>ROUND(I230*H230,2)</f>
        <v>0</v>
      </c>
      <c r="K230" s="220" t="s">
        <v>1</v>
      </c>
      <c r="L230" s="44"/>
      <c r="M230" s="225" t="s">
        <v>1</v>
      </c>
      <c r="N230" s="226" t="s">
        <v>38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334</v>
      </c>
      <c r="AT230" s="229" t="s">
        <v>121</v>
      </c>
      <c r="AU230" s="229" t="s">
        <v>82</v>
      </c>
      <c r="AY230" s="17" t="s">
        <v>119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78</v>
      </c>
      <c r="BK230" s="230">
        <f>ROUND(I230*H230,2)</f>
        <v>0</v>
      </c>
      <c r="BL230" s="17" t="s">
        <v>334</v>
      </c>
      <c r="BM230" s="229" t="s">
        <v>352</v>
      </c>
    </row>
    <row r="231" s="13" customFormat="1">
      <c r="A231" s="13"/>
      <c r="B231" s="231"/>
      <c r="C231" s="232"/>
      <c r="D231" s="233" t="s">
        <v>128</v>
      </c>
      <c r="E231" s="234" t="s">
        <v>1</v>
      </c>
      <c r="F231" s="235" t="s">
        <v>78</v>
      </c>
      <c r="G231" s="232"/>
      <c r="H231" s="236">
        <v>1</v>
      </c>
      <c r="I231" s="237"/>
      <c r="J231" s="232"/>
      <c r="K231" s="232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128</v>
      </c>
      <c r="AU231" s="242" t="s">
        <v>82</v>
      </c>
      <c r="AV231" s="13" t="s">
        <v>82</v>
      </c>
      <c r="AW231" s="13" t="s">
        <v>30</v>
      </c>
      <c r="AX231" s="13" t="s">
        <v>78</v>
      </c>
      <c r="AY231" s="242" t="s">
        <v>119</v>
      </c>
    </row>
    <row r="232" s="12" customFormat="1" ht="22.8" customHeight="1">
      <c r="A232" s="12"/>
      <c r="B232" s="202"/>
      <c r="C232" s="203"/>
      <c r="D232" s="204" t="s">
        <v>72</v>
      </c>
      <c r="E232" s="216" t="s">
        <v>167</v>
      </c>
      <c r="F232" s="216" t="s">
        <v>353</v>
      </c>
      <c r="G232" s="203"/>
      <c r="H232" s="203"/>
      <c r="I232" s="206"/>
      <c r="J232" s="217">
        <f>BK232</f>
        <v>0</v>
      </c>
      <c r="K232" s="203"/>
      <c r="L232" s="208"/>
      <c r="M232" s="209"/>
      <c r="N232" s="210"/>
      <c r="O232" s="210"/>
      <c r="P232" s="211">
        <f>SUM(P233:P234)</f>
        <v>0</v>
      </c>
      <c r="Q232" s="210"/>
      <c r="R232" s="211">
        <f>SUM(R233:R234)</f>
        <v>0</v>
      </c>
      <c r="S232" s="210"/>
      <c r="T232" s="212">
        <f>SUM(T233:T234)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3" t="s">
        <v>78</v>
      </c>
      <c r="AT232" s="214" t="s">
        <v>72</v>
      </c>
      <c r="AU232" s="214" t="s">
        <v>78</v>
      </c>
      <c r="AY232" s="213" t="s">
        <v>119</v>
      </c>
      <c r="BK232" s="215">
        <f>SUM(BK233:BK234)</f>
        <v>0</v>
      </c>
    </row>
    <row r="233" s="2" customFormat="1" ht="24.15" customHeight="1">
      <c r="A233" s="38"/>
      <c r="B233" s="39"/>
      <c r="C233" s="218" t="s">
        <v>354</v>
      </c>
      <c r="D233" s="218" t="s">
        <v>121</v>
      </c>
      <c r="E233" s="219" t="s">
        <v>355</v>
      </c>
      <c r="F233" s="220" t="s">
        <v>356</v>
      </c>
      <c r="G233" s="221" t="s">
        <v>124</v>
      </c>
      <c r="H233" s="222">
        <v>107</v>
      </c>
      <c r="I233" s="223"/>
      <c r="J233" s="224">
        <f>ROUND(I233*H233,2)</f>
        <v>0</v>
      </c>
      <c r="K233" s="220" t="s">
        <v>125</v>
      </c>
      <c r="L233" s="44"/>
      <c r="M233" s="225" t="s">
        <v>1</v>
      </c>
      <c r="N233" s="226" t="s">
        <v>38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126</v>
      </c>
      <c r="AT233" s="229" t="s">
        <v>121</v>
      </c>
      <c r="AU233" s="229" t="s">
        <v>82</v>
      </c>
      <c r="AY233" s="17" t="s">
        <v>119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78</v>
      </c>
      <c r="BK233" s="230">
        <f>ROUND(I233*H233,2)</f>
        <v>0</v>
      </c>
      <c r="BL233" s="17" t="s">
        <v>126</v>
      </c>
      <c r="BM233" s="229" t="s">
        <v>357</v>
      </c>
    </row>
    <row r="234" s="13" customFormat="1">
      <c r="A234" s="13"/>
      <c r="B234" s="231"/>
      <c r="C234" s="232"/>
      <c r="D234" s="233" t="s">
        <v>128</v>
      </c>
      <c r="E234" s="234" t="s">
        <v>1</v>
      </c>
      <c r="F234" s="235" t="s">
        <v>129</v>
      </c>
      <c r="G234" s="232"/>
      <c r="H234" s="236">
        <v>107</v>
      </c>
      <c r="I234" s="237"/>
      <c r="J234" s="232"/>
      <c r="K234" s="232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128</v>
      </c>
      <c r="AU234" s="242" t="s">
        <v>82</v>
      </c>
      <c r="AV234" s="13" t="s">
        <v>82</v>
      </c>
      <c r="AW234" s="13" t="s">
        <v>30</v>
      </c>
      <c r="AX234" s="13" t="s">
        <v>78</v>
      </c>
      <c r="AY234" s="242" t="s">
        <v>119</v>
      </c>
    </row>
    <row r="235" s="12" customFormat="1" ht="22.8" customHeight="1">
      <c r="A235" s="12"/>
      <c r="B235" s="202"/>
      <c r="C235" s="203"/>
      <c r="D235" s="204" t="s">
        <v>72</v>
      </c>
      <c r="E235" s="216" t="s">
        <v>358</v>
      </c>
      <c r="F235" s="216" t="s">
        <v>359</v>
      </c>
      <c r="G235" s="203"/>
      <c r="H235" s="203"/>
      <c r="I235" s="206"/>
      <c r="J235" s="217">
        <f>BK235</f>
        <v>0</v>
      </c>
      <c r="K235" s="203"/>
      <c r="L235" s="208"/>
      <c r="M235" s="209"/>
      <c r="N235" s="210"/>
      <c r="O235" s="210"/>
      <c r="P235" s="211">
        <f>SUM(P236:P245)</f>
        <v>0</v>
      </c>
      <c r="Q235" s="210"/>
      <c r="R235" s="211">
        <f>SUM(R236:R245)</f>
        <v>0</v>
      </c>
      <c r="S235" s="210"/>
      <c r="T235" s="212">
        <f>SUM(T236:T245)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3" t="s">
        <v>78</v>
      </c>
      <c r="AT235" s="214" t="s">
        <v>72</v>
      </c>
      <c r="AU235" s="214" t="s">
        <v>78</v>
      </c>
      <c r="AY235" s="213" t="s">
        <v>119</v>
      </c>
      <c r="BK235" s="215">
        <f>SUM(BK236:BK245)</f>
        <v>0</v>
      </c>
    </row>
    <row r="236" s="2" customFormat="1" ht="16.5" customHeight="1">
      <c r="A236" s="38"/>
      <c r="B236" s="39"/>
      <c r="C236" s="218" t="s">
        <v>360</v>
      </c>
      <c r="D236" s="218" t="s">
        <v>121</v>
      </c>
      <c r="E236" s="219" t="s">
        <v>361</v>
      </c>
      <c r="F236" s="220" t="s">
        <v>362</v>
      </c>
      <c r="G236" s="221" t="s">
        <v>191</v>
      </c>
      <c r="H236" s="222">
        <v>81.855000000000004</v>
      </c>
      <c r="I236" s="223"/>
      <c r="J236" s="224">
        <f>ROUND(I236*H236,2)</f>
        <v>0</v>
      </c>
      <c r="K236" s="220" t="s">
        <v>125</v>
      </c>
      <c r="L236" s="44"/>
      <c r="M236" s="225" t="s">
        <v>1</v>
      </c>
      <c r="N236" s="226" t="s">
        <v>38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126</v>
      </c>
      <c r="AT236" s="229" t="s">
        <v>121</v>
      </c>
      <c r="AU236" s="229" t="s">
        <v>82</v>
      </c>
      <c r="AY236" s="17" t="s">
        <v>119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78</v>
      </c>
      <c r="BK236" s="230">
        <f>ROUND(I236*H236,2)</f>
        <v>0</v>
      </c>
      <c r="BL236" s="17" t="s">
        <v>126</v>
      </c>
      <c r="BM236" s="229" t="s">
        <v>363</v>
      </c>
    </row>
    <row r="237" s="13" customFormat="1">
      <c r="A237" s="13"/>
      <c r="B237" s="231"/>
      <c r="C237" s="232"/>
      <c r="D237" s="233" t="s">
        <v>128</v>
      </c>
      <c r="E237" s="234" t="s">
        <v>1</v>
      </c>
      <c r="F237" s="235" t="s">
        <v>364</v>
      </c>
      <c r="G237" s="232"/>
      <c r="H237" s="236">
        <v>81.855000000000004</v>
      </c>
      <c r="I237" s="237"/>
      <c r="J237" s="232"/>
      <c r="K237" s="232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128</v>
      </c>
      <c r="AU237" s="242" t="s">
        <v>82</v>
      </c>
      <c r="AV237" s="13" t="s">
        <v>82</v>
      </c>
      <c r="AW237" s="13" t="s">
        <v>30</v>
      </c>
      <c r="AX237" s="13" t="s">
        <v>78</v>
      </c>
      <c r="AY237" s="242" t="s">
        <v>119</v>
      </c>
    </row>
    <row r="238" s="2" customFormat="1" ht="24.15" customHeight="1">
      <c r="A238" s="38"/>
      <c r="B238" s="39"/>
      <c r="C238" s="218" t="s">
        <v>365</v>
      </c>
      <c r="D238" s="218" t="s">
        <v>121</v>
      </c>
      <c r="E238" s="219" t="s">
        <v>366</v>
      </c>
      <c r="F238" s="220" t="s">
        <v>367</v>
      </c>
      <c r="G238" s="221" t="s">
        <v>191</v>
      </c>
      <c r="H238" s="222">
        <v>736.69500000000005</v>
      </c>
      <c r="I238" s="223"/>
      <c r="J238" s="224">
        <f>ROUND(I238*H238,2)</f>
        <v>0</v>
      </c>
      <c r="K238" s="220" t="s">
        <v>125</v>
      </c>
      <c r="L238" s="44"/>
      <c r="M238" s="225" t="s">
        <v>1</v>
      </c>
      <c r="N238" s="226" t="s">
        <v>38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126</v>
      </c>
      <c r="AT238" s="229" t="s">
        <v>121</v>
      </c>
      <c r="AU238" s="229" t="s">
        <v>82</v>
      </c>
      <c r="AY238" s="17" t="s">
        <v>119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78</v>
      </c>
      <c r="BK238" s="230">
        <f>ROUND(I238*H238,2)</f>
        <v>0</v>
      </c>
      <c r="BL238" s="17" t="s">
        <v>126</v>
      </c>
      <c r="BM238" s="229" t="s">
        <v>368</v>
      </c>
    </row>
    <row r="239" s="13" customFormat="1">
      <c r="A239" s="13"/>
      <c r="B239" s="231"/>
      <c r="C239" s="232"/>
      <c r="D239" s="233" t="s">
        <v>128</v>
      </c>
      <c r="E239" s="234" t="s">
        <v>1</v>
      </c>
      <c r="F239" s="235" t="s">
        <v>369</v>
      </c>
      <c r="G239" s="232"/>
      <c r="H239" s="236">
        <v>736.69500000000005</v>
      </c>
      <c r="I239" s="237"/>
      <c r="J239" s="232"/>
      <c r="K239" s="232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128</v>
      </c>
      <c r="AU239" s="242" t="s">
        <v>82</v>
      </c>
      <c r="AV239" s="13" t="s">
        <v>82</v>
      </c>
      <c r="AW239" s="13" t="s">
        <v>30</v>
      </c>
      <c r="AX239" s="13" t="s">
        <v>78</v>
      </c>
      <c r="AY239" s="242" t="s">
        <v>119</v>
      </c>
    </row>
    <row r="240" s="2" customFormat="1" ht="24.15" customHeight="1">
      <c r="A240" s="38"/>
      <c r="B240" s="39"/>
      <c r="C240" s="218" t="s">
        <v>370</v>
      </c>
      <c r="D240" s="218" t="s">
        <v>121</v>
      </c>
      <c r="E240" s="219" t="s">
        <v>371</v>
      </c>
      <c r="F240" s="220" t="s">
        <v>372</v>
      </c>
      <c r="G240" s="221" t="s">
        <v>191</v>
      </c>
      <c r="H240" s="222">
        <v>81.855000000000004</v>
      </c>
      <c r="I240" s="223"/>
      <c r="J240" s="224">
        <f>ROUND(I240*H240,2)</f>
        <v>0</v>
      </c>
      <c r="K240" s="220" t="s">
        <v>125</v>
      </c>
      <c r="L240" s="44"/>
      <c r="M240" s="225" t="s">
        <v>1</v>
      </c>
      <c r="N240" s="226" t="s">
        <v>38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126</v>
      </c>
      <c r="AT240" s="229" t="s">
        <v>121</v>
      </c>
      <c r="AU240" s="229" t="s">
        <v>82</v>
      </c>
      <c r="AY240" s="17" t="s">
        <v>119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78</v>
      </c>
      <c r="BK240" s="230">
        <f>ROUND(I240*H240,2)</f>
        <v>0</v>
      </c>
      <c r="BL240" s="17" t="s">
        <v>126</v>
      </c>
      <c r="BM240" s="229" t="s">
        <v>373</v>
      </c>
    </row>
    <row r="241" s="13" customFormat="1">
      <c r="A241" s="13"/>
      <c r="B241" s="231"/>
      <c r="C241" s="232"/>
      <c r="D241" s="233" t="s">
        <v>128</v>
      </c>
      <c r="E241" s="234" t="s">
        <v>1</v>
      </c>
      <c r="F241" s="235" t="s">
        <v>374</v>
      </c>
      <c r="G241" s="232"/>
      <c r="H241" s="236">
        <v>81.855000000000004</v>
      </c>
      <c r="I241" s="237"/>
      <c r="J241" s="232"/>
      <c r="K241" s="232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128</v>
      </c>
      <c r="AU241" s="242" t="s">
        <v>82</v>
      </c>
      <c r="AV241" s="13" t="s">
        <v>82</v>
      </c>
      <c r="AW241" s="13" t="s">
        <v>30</v>
      </c>
      <c r="AX241" s="13" t="s">
        <v>78</v>
      </c>
      <c r="AY241" s="242" t="s">
        <v>119</v>
      </c>
    </row>
    <row r="242" s="2" customFormat="1" ht="37.8" customHeight="1">
      <c r="A242" s="38"/>
      <c r="B242" s="39"/>
      <c r="C242" s="218" t="s">
        <v>375</v>
      </c>
      <c r="D242" s="218" t="s">
        <v>121</v>
      </c>
      <c r="E242" s="219" t="s">
        <v>376</v>
      </c>
      <c r="F242" s="220" t="s">
        <v>377</v>
      </c>
      <c r="G242" s="221" t="s">
        <v>191</v>
      </c>
      <c r="H242" s="222">
        <v>34.774999999999999</v>
      </c>
      <c r="I242" s="223"/>
      <c r="J242" s="224">
        <f>ROUND(I242*H242,2)</f>
        <v>0</v>
      </c>
      <c r="K242" s="220" t="s">
        <v>125</v>
      </c>
      <c r="L242" s="44"/>
      <c r="M242" s="225" t="s">
        <v>1</v>
      </c>
      <c r="N242" s="226" t="s">
        <v>38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126</v>
      </c>
      <c r="AT242" s="229" t="s">
        <v>121</v>
      </c>
      <c r="AU242" s="229" t="s">
        <v>82</v>
      </c>
      <c r="AY242" s="17" t="s">
        <v>119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78</v>
      </c>
      <c r="BK242" s="230">
        <f>ROUND(I242*H242,2)</f>
        <v>0</v>
      </c>
      <c r="BL242" s="17" t="s">
        <v>126</v>
      </c>
      <c r="BM242" s="229" t="s">
        <v>378</v>
      </c>
    </row>
    <row r="243" s="13" customFormat="1">
      <c r="A243" s="13"/>
      <c r="B243" s="231"/>
      <c r="C243" s="232"/>
      <c r="D243" s="233" t="s">
        <v>128</v>
      </c>
      <c r="E243" s="234" t="s">
        <v>1</v>
      </c>
      <c r="F243" s="235" t="s">
        <v>379</v>
      </c>
      <c r="G243" s="232"/>
      <c r="H243" s="236">
        <v>34.774999999999999</v>
      </c>
      <c r="I243" s="237"/>
      <c r="J243" s="232"/>
      <c r="K243" s="232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128</v>
      </c>
      <c r="AU243" s="242" t="s">
        <v>82</v>
      </c>
      <c r="AV243" s="13" t="s">
        <v>82</v>
      </c>
      <c r="AW243" s="13" t="s">
        <v>30</v>
      </c>
      <c r="AX243" s="13" t="s">
        <v>78</v>
      </c>
      <c r="AY243" s="242" t="s">
        <v>119</v>
      </c>
    </row>
    <row r="244" s="2" customFormat="1" ht="44.25" customHeight="1">
      <c r="A244" s="38"/>
      <c r="B244" s="39"/>
      <c r="C244" s="218" t="s">
        <v>142</v>
      </c>
      <c r="D244" s="218" t="s">
        <v>121</v>
      </c>
      <c r="E244" s="219" t="s">
        <v>380</v>
      </c>
      <c r="F244" s="220" t="s">
        <v>381</v>
      </c>
      <c r="G244" s="221" t="s">
        <v>191</v>
      </c>
      <c r="H244" s="222">
        <v>47.079999999999998</v>
      </c>
      <c r="I244" s="223"/>
      <c r="J244" s="224">
        <f>ROUND(I244*H244,2)</f>
        <v>0</v>
      </c>
      <c r="K244" s="220" t="s">
        <v>125</v>
      </c>
      <c r="L244" s="44"/>
      <c r="M244" s="225" t="s">
        <v>1</v>
      </c>
      <c r="N244" s="226" t="s">
        <v>38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126</v>
      </c>
      <c r="AT244" s="229" t="s">
        <v>121</v>
      </c>
      <c r="AU244" s="229" t="s">
        <v>82</v>
      </c>
      <c r="AY244" s="17" t="s">
        <v>119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78</v>
      </c>
      <c r="BK244" s="230">
        <f>ROUND(I244*H244,2)</f>
        <v>0</v>
      </c>
      <c r="BL244" s="17" t="s">
        <v>126</v>
      </c>
      <c r="BM244" s="229" t="s">
        <v>382</v>
      </c>
    </row>
    <row r="245" s="13" customFormat="1">
      <c r="A245" s="13"/>
      <c r="B245" s="231"/>
      <c r="C245" s="232"/>
      <c r="D245" s="233" t="s">
        <v>128</v>
      </c>
      <c r="E245" s="234" t="s">
        <v>1</v>
      </c>
      <c r="F245" s="235" t="s">
        <v>383</v>
      </c>
      <c r="G245" s="232"/>
      <c r="H245" s="236">
        <v>47.079999999999998</v>
      </c>
      <c r="I245" s="237"/>
      <c r="J245" s="232"/>
      <c r="K245" s="232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128</v>
      </c>
      <c r="AU245" s="242" t="s">
        <v>82</v>
      </c>
      <c r="AV245" s="13" t="s">
        <v>82</v>
      </c>
      <c r="AW245" s="13" t="s">
        <v>30</v>
      </c>
      <c r="AX245" s="13" t="s">
        <v>78</v>
      </c>
      <c r="AY245" s="242" t="s">
        <v>119</v>
      </c>
    </row>
    <row r="246" s="12" customFormat="1" ht="22.8" customHeight="1">
      <c r="A246" s="12"/>
      <c r="B246" s="202"/>
      <c r="C246" s="203"/>
      <c r="D246" s="204" t="s">
        <v>72</v>
      </c>
      <c r="E246" s="216" t="s">
        <v>384</v>
      </c>
      <c r="F246" s="216" t="s">
        <v>385</v>
      </c>
      <c r="G246" s="203"/>
      <c r="H246" s="203"/>
      <c r="I246" s="206"/>
      <c r="J246" s="217">
        <f>BK246</f>
        <v>0</v>
      </c>
      <c r="K246" s="203"/>
      <c r="L246" s="208"/>
      <c r="M246" s="209"/>
      <c r="N246" s="210"/>
      <c r="O246" s="210"/>
      <c r="P246" s="211">
        <f>P247</f>
        <v>0</v>
      </c>
      <c r="Q246" s="210"/>
      <c r="R246" s="211">
        <f>R247</f>
        <v>0</v>
      </c>
      <c r="S246" s="210"/>
      <c r="T246" s="212">
        <f>T247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3" t="s">
        <v>78</v>
      </c>
      <c r="AT246" s="214" t="s">
        <v>72</v>
      </c>
      <c r="AU246" s="214" t="s">
        <v>78</v>
      </c>
      <c r="AY246" s="213" t="s">
        <v>119</v>
      </c>
      <c r="BK246" s="215">
        <f>BK247</f>
        <v>0</v>
      </c>
    </row>
    <row r="247" s="2" customFormat="1" ht="24.15" customHeight="1">
      <c r="A247" s="38"/>
      <c r="B247" s="39"/>
      <c r="C247" s="218" t="s">
        <v>386</v>
      </c>
      <c r="D247" s="218" t="s">
        <v>121</v>
      </c>
      <c r="E247" s="219" t="s">
        <v>387</v>
      </c>
      <c r="F247" s="220" t="s">
        <v>388</v>
      </c>
      <c r="G247" s="221" t="s">
        <v>191</v>
      </c>
      <c r="H247" s="222">
        <v>188.547</v>
      </c>
      <c r="I247" s="223"/>
      <c r="J247" s="224">
        <f>ROUND(I247*H247,2)</f>
        <v>0</v>
      </c>
      <c r="K247" s="220" t="s">
        <v>125</v>
      </c>
      <c r="L247" s="44"/>
      <c r="M247" s="263" t="s">
        <v>1</v>
      </c>
      <c r="N247" s="264" t="s">
        <v>38</v>
      </c>
      <c r="O247" s="265"/>
      <c r="P247" s="266">
        <f>O247*H247</f>
        <v>0</v>
      </c>
      <c r="Q247" s="266">
        <v>0</v>
      </c>
      <c r="R247" s="266">
        <f>Q247*H247</f>
        <v>0</v>
      </c>
      <c r="S247" s="266">
        <v>0</v>
      </c>
      <c r="T247" s="26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126</v>
      </c>
      <c r="AT247" s="229" t="s">
        <v>121</v>
      </c>
      <c r="AU247" s="229" t="s">
        <v>82</v>
      </c>
      <c r="AY247" s="17" t="s">
        <v>119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78</v>
      </c>
      <c r="BK247" s="230">
        <f>ROUND(I247*H247,2)</f>
        <v>0</v>
      </c>
      <c r="BL247" s="17" t="s">
        <v>126</v>
      </c>
      <c r="BM247" s="229" t="s">
        <v>389</v>
      </c>
    </row>
    <row r="248" s="2" customFormat="1" ht="6.96" customHeight="1">
      <c r="A248" s="38"/>
      <c r="B248" s="66"/>
      <c r="C248" s="67"/>
      <c r="D248" s="67"/>
      <c r="E248" s="67"/>
      <c r="F248" s="67"/>
      <c r="G248" s="67"/>
      <c r="H248" s="67"/>
      <c r="I248" s="67"/>
      <c r="J248" s="67"/>
      <c r="K248" s="67"/>
      <c r="L248" s="44"/>
      <c r="M248" s="38"/>
      <c r="O248" s="38"/>
      <c r="P248" s="38"/>
      <c r="Q248" s="38"/>
      <c r="R248" s="38"/>
      <c r="S248" s="38"/>
      <c r="T248" s="3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</row>
  </sheetData>
  <sheetProtection sheet="1" autoFilter="0" formatColumns="0" formatRows="0" objects="1" scenarios="1" spinCount="100000" saltValue="BzhB1QJuCzqo1RtUCOv8yRXAt2fNWIsNbhoqUh4I9+bR5Ke9Owla+94XROL2iSCYIZWKSsXM8cNbaEGGl076xg==" hashValue="hFKvlfe72+Yl/9pTXPZEjhCxQ3/1E3orcg425VrTc8DYBfD3czytDaOKiniw6tRHqqEaB7/LwJa/ZpgskWxOzw==" algorithmName="SHA-512" password="CC35"/>
  <autoFilter ref="C123:K24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88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 xml:space="preserve">Kanalizační přípojka  Kolín - Borky, Brankovická 1007, Kolín V, 280 02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390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17. 12. 2025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ROUND((SUM(BE124:BE221)),  2)</f>
        <v>0</v>
      </c>
      <c r="G33" s="38"/>
      <c r="H33" s="38"/>
      <c r="I33" s="155">
        <v>0.20999999999999999</v>
      </c>
      <c r="J33" s="154">
        <f>ROUND(((SUM(BE124:BE221))*I33),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ROUND((SUM(BF124:BF221)),  2)</f>
        <v>0</v>
      </c>
      <c r="G34" s="38"/>
      <c r="H34" s="38"/>
      <c r="I34" s="155">
        <v>0.12</v>
      </c>
      <c r="J34" s="154">
        <f>ROUND(((SUM(BF124:BF221))*I34),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ROUND((SUM(BG124:BG221)),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ROUND((SUM(BH124:BH221)),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ROUND((SUM(BI124:BI221)),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 xml:space="preserve">Kanalizační přípojka  Kolín - Borky, Brankovická 1007, Kolín V, 280 02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89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2 - Splašková areálová kanalizace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17. 12. 2025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92</v>
      </c>
      <c r="D94" s="176"/>
      <c r="E94" s="176"/>
      <c r="F94" s="176"/>
      <c r="G94" s="176"/>
      <c r="H94" s="176"/>
      <c r="I94" s="176"/>
      <c r="J94" s="177" t="s">
        <v>93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94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95</v>
      </c>
    </row>
    <row r="97" hidden="1" s="9" customFormat="1" ht="24.96" customHeight="1">
      <c r="A97" s="9"/>
      <c r="B97" s="179"/>
      <c r="C97" s="180"/>
      <c r="D97" s="181" t="s">
        <v>96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97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98</v>
      </c>
      <c r="E99" s="188"/>
      <c r="F99" s="188"/>
      <c r="G99" s="188"/>
      <c r="H99" s="188"/>
      <c r="I99" s="188"/>
      <c r="J99" s="189">
        <f>J172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99</v>
      </c>
      <c r="E100" s="188"/>
      <c r="F100" s="188"/>
      <c r="G100" s="188"/>
      <c r="H100" s="188"/>
      <c r="I100" s="188"/>
      <c r="J100" s="189">
        <f>J179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100</v>
      </c>
      <c r="E101" s="188"/>
      <c r="F101" s="188"/>
      <c r="G101" s="188"/>
      <c r="H101" s="188"/>
      <c r="I101" s="188"/>
      <c r="J101" s="189">
        <f>J188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101</v>
      </c>
      <c r="E102" s="188"/>
      <c r="F102" s="188"/>
      <c r="G102" s="188"/>
      <c r="H102" s="188"/>
      <c r="I102" s="188"/>
      <c r="J102" s="189">
        <f>J205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102</v>
      </c>
      <c r="E103" s="188"/>
      <c r="F103" s="188"/>
      <c r="G103" s="188"/>
      <c r="H103" s="188"/>
      <c r="I103" s="188"/>
      <c r="J103" s="189">
        <f>J208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103</v>
      </c>
      <c r="E104" s="188"/>
      <c r="F104" s="188"/>
      <c r="G104" s="188"/>
      <c r="H104" s="188"/>
      <c r="I104" s="188"/>
      <c r="J104" s="189">
        <f>J219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/>
    <row r="108" hidden="1"/>
    <row r="109" hidden="1"/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 xml:space="preserve">Kanalizační přípojka  Kolín - Borky, Brankovická 1007, Kolín V, 280 02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89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2 - Splašková areálová kanalizace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32" t="s">
        <v>22</v>
      </c>
      <c r="J118" s="79" t="str">
        <f>IF(J12="","",J12)</f>
        <v>17. 12. 2025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 xml:space="preserve"> </v>
      </c>
      <c r="G120" s="40"/>
      <c r="H120" s="40"/>
      <c r="I120" s="32" t="s">
        <v>29</v>
      </c>
      <c r="J120" s="36" t="str">
        <f>E21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IF(E18="","",E18)</f>
        <v>Vyplň údaj</v>
      </c>
      <c r="G121" s="40"/>
      <c r="H121" s="40"/>
      <c r="I121" s="32" t="s">
        <v>31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105</v>
      </c>
      <c r="D123" s="194" t="s">
        <v>58</v>
      </c>
      <c r="E123" s="194" t="s">
        <v>54</v>
      </c>
      <c r="F123" s="194" t="s">
        <v>55</v>
      </c>
      <c r="G123" s="194" t="s">
        <v>106</v>
      </c>
      <c r="H123" s="194" t="s">
        <v>107</v>
      </c>
      <c r="I123" s="194" t="s">
        <v>108</v>
      </c>
      <c r="J123" s="194" t="s">
        <v>93</v>
      </c>
      <c r="K123" s="195" t="s">
        <v>109</v>
      </c>
      <c r="L123" s="196"/>
      <c r="M123" s="100" t="s">
        <v>1</v>
      </c>
      <c r="N123" s="101" t="s">
        <v>37</v>
      </c>
      <c r="O123" s="101" t="s">
        <v>110</v>
      </c>
      <c r="P123" s="101" t="s">
        <v>111</v>
      </c>
      <c r="Q123" s="101" t="s">
        <v>112</v>
      </c>
      <c r="R123" s="101" t="s">
        <v>113</v>
      </c>
      <c r="S123" s="101" t="s">
        <v>114</v>
      </c>
      <c r="T123" s="102" t="s">
        <v>115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116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</f>
        <v>0</v>
      </c>
      <c r="Q124" s="104"/>
      <c r="R124" s="199">
        <f>R125</f>
        <v>300.70841274559996</v>
      </c>
      <c r="S124" s="104"/>
      <c r="T124" s="200">
        <f>T125</f>
        <v>90.199999999999989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95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72</v>
      </c>
      <c r="E125" s="205" t="s">
        <v>117</v>
      </c>
      <c r="F125" s="205" t="s">
        <v>118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P126+P172+P179+P188+P205+P208+P219</f>
        <v>0</v>
      </c>
      <c r="Q125" s="210"/>
      <c r="R125" s="211">
        <f>R126+R172+R179+R188+R205+R208+R219</f>
        <v>300.70841274559996</v>
      </c>
      <c r="S125" s="210"/>
      <c r="T125" s="212">
        <f>T126+T172+T179+T188+T205+T208+T219</f>
        <v>90.199999999999989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78</v>
      </c>
      <c r="AT125" s="214" t="s">
        <v>72</v>
      </c>
      <c r="AU125" s="214" t="s">
        <v>73</v>
      </c>
      <c r="AY125" s="213" t="s">
        <v>119</v>
      </c>
      <c r="BK125" s="215">
        <f>BK126+BK172+BK179+BK188+BK205+BK208+BK219</f>
        <v>0</v>
      </c>
    </row>
    <row r="126" s="12" customFormat="1" ht="22.8" customHeight="1">
      <c r="A126" s="12"/>
      <c r="B126" s="202"/>
      <c r="C126" s="203"/>
      <c r="D126" s="204" t="s">
        <v>72</v>
      </c>
      <c r="E126" s="216" t="s">
        <v>78</v>
      </c>
      <c r="F126" s="216" t="s">
        <v>120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SUM(P127:P171)</f>
        <v>0</v>
      </c>
      <c r="Q126" s="210"/>
      <c r="R126" s="211">
        <f>SUM(R127:R171)</f>
        <v>207.13241238000001</v>
      </c>
      <c r="S126" s="210"/>
      <c r="T126" s="212">
        <f>SUM(T127:T171)</f>
        <v>90.199999999999989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78</v>
      </c>
      <c r="AT126" s="214" t="s">
        <v>72</v>
      </c>
      <c r="AU126" s="214" t="s">
        <v>78</v>
      </c>
      <c r="AY126" s="213" t="s">
        <v>119</v>
      </c>
      <c r="BK126" s="215">
        <f>SUM(BK127:BK171)</f>
        <v>0</v>
      </c>
    </row>
    <row r="127" s="2" customFormat="1" ht="24.15" customHeight="1">
      <c r="A127" s="38"/>
      <c r="B127" s="39"/>
      <c r="C127" s="218" t="s">
        <v>78</v>
      </c>
      <c r="D127" s="218" t="s">
        <v>121</v>
      </c>
      <c r="E127" s="219" t="s">
        <v>122</v>
      </c>
      <c r="F127" s="220" t="s">
        <v>123</v>
      </c>
      <c r="G127" s="221" t="s">
        <v>124</v>
      </c>
      <c r="H127" s="222">
        <v>88</v>
      </c>
      <c r="I127" s="223"/>
      <c r="J127" s="224">
        <f>ROUND(I127*H127,2)</f>
        <v>0</v>
      </c>
      <c r="K127" s="220" t="s">
        <v>125</v>
      </c>
      <c r="L127" s="44"/>
      <c r="M127" s="225" t="s">
        <v>1</v>
      </c>
      <c r="N127" s="226" t="s">
        <v>38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0.26000000000000001</v>
      </c>
      <c r="T127" s="228">
        <f>S127*H127</f>
        <v>22.880000000000003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126</v>
      </c>
      <c r="AT127" s="229" t="s">
        <v>121</v>
      </c>
      <c r="AU127" s="229" t="s">
        <v>82</v>
      </c>
      <c r="AY127" s="17" t="s">
        <v>119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78</v>
      </c>
      <c r="BK127" s="230">
        <f>ROUND(I127*H127,2)</f>
        <v>0</v>
      </c>
      <c r="BL127" s="17" t="s">
        <v>126</v>
      </c>
      <c r="BM127" s="229" t="s">
        <v>391</v>
      </c>
    </row>
    <row r="128" s="13" customFormat="1">
      <c r="A128" s="13"/>
      <c r="B128" s="231"/>
      <c r="C128" s="232"/>
      <c r="D128" s="233" t="s">
        <v>128</v>
      </c>
      <c r="E128" s="234" t="s">
        <v>1</v>
      </c>
      <c r="F128" s="235" t="s">
        <v>392</v>
      </c>
      <c r="G128" s="232"/>
      <c r="H128" s="236">
        <v>88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128</v>
      </c>
      <c r="AU128" s="242" t="s">
        <v>82</v>
      </c>
      <c r="AV128" s="13" t="s">
        <v>82</v>
      </c>
      <c r="AW128" s="13" t="s">
        <v>30</v>
      </c>
      <c r="AX128" s="13" t="s">
        <v>78</v>
      </c>
      <c r="AY128" s="242" t="s">
        <v>119</v>
      </c>
    </row>
    <row r="129" s="2" customFormat="1" ht="33" customHeight="1">
      <c r="A129" s="38"/>
      <c r="B129" s="39"/>
      <c r="C129" s="218" t="s">
        <v>82</v>
      </c>
      <c r="D129" s="218" t="s">
        <v>121</v>
      </c>
      <c r="E129" s="219" t="s">
        <v>130</v>
      </c>
      <c r="F129" s="220" t="s">
        <v>131</v>
      </c>
      <c r="G129" s="221" t="s">
        <v>124</v>
      </c>
      <c r="H129" s="222">
        <v>88</v>
      </c>
      <c r="I129" s="223"/>
      <c r="J129" s="224">
        <f>ROUND(I129*H129,2)</f>
        <v>0</v>
      </c>
      <c r="K129" s="220" t="s">
        <v>125</v>
      </c>
      <c r="L129" s="44"/>
      <c r="M129" s="225" t="s">
        <v>1</v>
      </c>
      <c r="N129" s="226" t="s">
        <v>38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0.44</v>
      </c>
      <c r="T129" s="228">
        <f>S129*H129</f>
        <v>38.719999999999999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126</v>
      </c>
      <c r="AT129" s="229" t="s">
        <v>121</v>
      </c>
      <c r="AU129" s="229" t="s">
        <v>82</v>
      </c>
      <c r="AY129" s="17" t="s">
        <v>119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78</v>
      </c>
      <c r="BK129" s="230">
        <f>ROUND(I129*H129,2)</f>
        <v>0</v>
      </c>
      <c r="BL129" s="17" t="s">
        <v>126</v>
      </c>
      <c r="BM129" s="229" t="s">
        <v>393</v>
      </c>
    </row>
    <row r="130" s="13" customFormat="1">
      <c r="A130" s="13"/>
      <c r="B130" s="231"/>
      <c r="C130" s="232"/>
      <c r="D130" s="233" t="s">
        <v>128</v>
      </c>
      <c r="E130" s="234" t="s">
        <v>1</v>
      </c>
      <c r="F130" s="235" t="s">
        <v>394</v>
      </c>
      <c r="G130" s="232"/>
      <c r="H130" s="236">
        <v>88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128</v>
      </c>
      <c r="AU130" s="242" t="s">
        <v>82</v>
      </c>
      <c r="AV130" s="13" t="s">
        <v>82</v>
      </c>
      <c r="AW130" s="13" t="s">
        <v>30</v>
      </c>
      <c r="AX130" s="13" t="s">
        <v>78</v>
      </c>
      <c r="AY130" s="242" t="s">
        <v>119</v>
      </c>
    </row>
    <row r="131" s="2" customFormat="1" ht="33" customHeight="1">
      <c r="A131" s="38"/>
      <c r="B131" s="39"/>
      <c r="C131" s="218" t="s">
        <v>134</v>
      </c>
      <c r="D131" s="218" t="s">
        <v>121</v>
      </c>
      <c r="E131" s="219" t="s">
        <v>135</v>
      </c>
      <c r="F131" s="220" t="s">
        <v>136</v>
      </c>
      <c r="G131" s="221" t="s">
        <v>124</v>
      </c>
      <c r="H131" s="222">
        <v>88</v>
      </c>
      <c r="I131" s="223"/>
      <c r="J131" s="224">
        <f>ROUND(I131*H131,2)</f>
        <v>0</v>
      </c>
      <c r="K131" s="220" t="s">
        <v>125</v>
      </c>
      <c r="L131" s="44"/>
      <c r="M131" s="225" t="s">
        <v>1</v>
      </c>
      <c r="N131" s="226" t="s">
        <v>38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0.32500000000000001</v>
      </c>
      <c r="T131" s="228">
        <f>S131*H131</f>
        <v>28.600000000000001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126</v>
      </c>
      <c r="AT131" s="229" t="s">
        <v>121</v>
      </c>
      <c r="AU131" s="229" t="s">
        <v>82</v>
      </c>
      <c r="AY131" s="17" t="s">
        <v>119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78</v>
      </c>
      <c r="BK131" s="230">
        <f>ROUND(I131*H131,2)</f>
        <v>0</v>
      </c>
      <c r="BL131" s="17" t="s">
        <v>126</v>
      </c>
      <c r="BM131" s="229" t="s">
        <v>395</v>
      </c>
    </row>
    <row r="132" s="13" customFormat="1">
      <c r="A132" s="13"/>
      <c r="B132" s="231"/>
      <c r="C132" s="232"/>
      <c r="D132" s="233" t="s">
        <v>128</v>
      </c>
      <c r="E132" s="234" t="s">
        <v>1</v>
      </c>
      <c r="F132" s="235" t="s">
        <v>392</v>
      </c>
      <c r="G132" s="232"/>
      <c r="H132" s="236">
        <v>88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128</v>
      </c>
      <c r="AU132" s="242" t="s">
        <v>82</v>
      </c>
      <c r="AV132" s="13" t="s">
        <v>82</v>
      </c>
      <c r="AW132" s="13" t="s">
        <v>30</v>
      </c>
      <c r="AX132" s="13" t="s">
        <v>78</v>
      </c>
      <c r="AY132" s="242" t="s">
        <v>119</v>
      </c>
    </row>
    <row r="133" s="2" customFormat="1" ht="16.5" customHeight="1">
      <c r="A133" s="38"/>
      <c r="B133" s="39"/>
      <c r="C133" s="218" t="s">
        <v>126</v>
      </c>
      <c r="D133" s="218" t="s">
        <v>121</v>
      </c>
      <c r="E133" s="219" t="s">
        <v>138</v>
      </c>
      <c r="F133" s="220" t="s">
        <v>139</v>
      </c>
      <c r="G133" s="221" t="s">
        <v>140</v>
      </c>
      <c r="H133" s="222">
        <v>50</v>
      </c>
      <c r="I133" s="223"/>
      <c r="J133" s="224">
        <f>ROUND(I133*H133,2)</f>
        <v>0</v>
      </c>
      <c r="K133" s="220" t="s">
        <v>125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0.00719295</v>
      </c>
      <c r="R133" s="227">
        <f>Q133*H133</f>
        <v>0.35964750000000001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126</v>
      </c>
      <c r="AT133" s="229" t="s">
        <v>121</v>
      </c>
      <c r="AU133" s="229" t="s">
        <v>82</v>
      </c>
      <c r="AY133" s="17" t="s">
        <v>119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78</v>
      </c>
      <c r="BK133" s="230">
        <f>ROUND(I133*H133,2)</f>
        <v>0</v>
      </c>
      <c r="BL133" s="17" t="s">
        <v>126</v>
      </c>
      <c r="BM133" s="229" t="s">
        <v>396</v>
      </c>
    </row>
    <row r="134" s="13" customFormat="1">
      <c r="A134" s="13"/>
      <c r="B134" s="231"/>
      <c r="C134" s="232"/>
      <c r="D134" s="233" t="s">
        <v>128</v>
      </c>
      <c r="E134" s="234" t="s">
        <v>1</v>
      </c>
      <c r="F134" s="235" t="s">
        <v>142</v>
      </c>
      <c r="G134" s="232"/>
      <c r="H134" s="236">
        <v>50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128</v>
      </c>
      <c r="AU134" s="242" t="s">
        <v>82</v>
      </c>
      <c r="AV134" s="13" t="s">
        <v>82</v>
      </c>
      <c r="AW134" s="13" t="s">
        <v>30</v>
      </c>
      <c r="AX134" s="13" t="s">
        <v>78</v>
      </c>
      <c r="AY134" s="242" t="s">
        <v>119</v>
      </c>
    </row>
    <row r="135" s="2" customFormat="1" ht="24.15" customHeight="1">
      <c r="A135" s="38"/>
      <c r="B135" s="39"/>
      <c r="C135" s="218" t="s">
        <v>143</v>
      </c>
      <c r="D135" s="218" t="s">
        <v>121</v>
      </c>
      <c r="E135" s="219" t="s">
        <v>144</v>
      </c>
      <c r="F135" s="220" t="s">
        <v>145</v>
      </c>
      <c r="G135" s="221" t="s">
        <v>146</v>
      </c>
      <c r="H135" s="222">
        <v>120</v>
      </c>
      <c r="I135" s="223"/>
      <c r="J135" s="224">
        <f>ROUND(I135*H135,2)</f>
        <v>0</v>
      </c>
      <c r="K135" s="220" t="s">
        <v>125</v>
      </c>
      <c r="L135" s="44"/>
      <c r="M135" s="225" t="s">
        <v>1</v>
      </c>
      <c r="N135" s="226" t="s">
        <v>38</v>
      </c>
      <c r="O135" s="91"/>
      <c r="P135" s="227">
        <f>O135*H135</f>
        <v>0</v>
      </c>
      <c r="Q135" s="227">
        <v>3.2634E-05</v>
      </c>
      <c r="R135" s="227">
        <f>Q135*H135</f>
        <v>0.0039160799999999997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126</v>
      </c>
      <c r="AT135" s="229" t="s">
        <v>121</v>
      </c>
      <c r="AU135" s="229" t="s">
        <v>82</v>
      </c>
      <c r="AY135" s="17" t="s">
        <v>119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78</v>
      </c>
      <c r="BK135" s="230">
        <f>ROUND(I135*H135,2)</f>
        <v>0</v>
      </c>
      <c r="BL135" s="17" t="s">
        <v>126</v>
      </c>
      <c r="BM135" s="229" t="s">
        <v>397</v>
      </c>
    </row>
    <row r="136" s="13" customFormat="1">
      <c r="A136" s="13"/>
      <c r="B136" s="231"/>
      <c r="C136" s="232"/>
      <c r="D136" s="233" t="s">
        <v>128</v>
      </c>
      <c r="E136" s="234" t="s">
        <v>1</v>
      </c>
      <c r="F136" s="235" t="s">
        <v>398</v>
      </c>
      <c r="G136" s="232"/>
      <c r="H136" s="236">
        <v>120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128</v>
      </c>
      <c r="AU136" s="242" t="s">
        <v>82</v>
      </c>
      <c r="AV136" s="13" t="s">
        <v>82</v>
      </c>
      <c r="AW136" s="13" t="s">
        <v>30</v>
      </c>
      <c r="AX136" s="13" t="s">
        <v>78</v>
      </c>
      <c r="AY136" s="242" t="s">
        <v>119</v>
      </c>
    </row>
    <row r="137" s="2" customFormat="1" ht="24.15" customHeight="1">
      <c r="A137" s="38"/>
      <c r="B137" s="39"/>
      <c r="C137" s="218" t="s">
        <v>149</v>
      </c>
      <c r="D137" s="218" t="s">
        <v>121</v>
      </c>
      <c r="E137" s="219" t="s">
        <v>150</v>
      </c>
      <c r="F137" s="220" t="s">
        <v>151</v>
      </c>
      <c r="G137" s="221" t="s">
        <v>152</v>
      </c>
      <c r="H137" s="222">
        <v>60</v>
      </c>
      <c r="I137" s="223"/>
      <c r="J137" s="224">
        <f>ROUND(I137*H137,2)</f>
        <v>0</v>
      </c>
      <c r="K137" s="220" t="s">
        <v>125</v>
      </c>
      <c r="L137" s="44"/>
      <c r="M137" s="225" t="s">
        <v>1</v>
      </c>
      <c r="N137" s="226" t="s">
        <v>38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126</v>
      </c>
      <c r="AT137" s="229" t="s">
        <v>121</v>
      </c>
      <c r="AU137" s="229" t="s">
        <v>82</v>
      </c>
      <c r="AY137" s="17" t="s">
        <v>119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78</v>
      </c>
      <c r="BK137" s="230">
        <f>ROUND(I137*H137,2)</f>
        <v>0</v>
      </c>
      <c r="BL137" s="17" t="s">
        <v>126</v>
      </c>
      <c r="BM137" s="229" t="s">
        <v>399</v>
      </c>
    </row>
    <row r="138" s="13" customFormat="1">
      <c r="A138" s="13"/>
      <c r="B138" s="231"/>
      <c r="C138" s="232"/>
      <c r="D138" s="233" t="s">
        <v>128</v>
      </c>
      <c r="E138" s="234" t="s">
        <v>1</v>
      </c>
      <c r="F138" s="235" t="s">
        <v>400</v>
      </c>
      <c r="G138" s="232"/>
      <c r="H138" s="236">
        <v>60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128</v>
      </c>
      <c r="AU138" s="242" t="s">
        <v>82</v>
      </c>
      <c r="AV138" s="13" t="s">
        <v>82</v>
      </c>
      <c r="AW138" s="13" t="s">
        <v>30</v>
      </c>
      <c r="AX138" s="13" t="s">
        <v>78</v>
      </c>
      <c r="AY138" s="242" t="s">
        <v>119</v>
      </c>
    </row>
    <row r="139" s="2" customFormat="1" ht="33" customHeight="1">
      <c r="A139" s="38"/>
      <c r="B139" s="39"/>
      <c r="C139" s="218" t="s">
        <v>155</v>
      </c>
      <c r="D139" s="218" t="s">
        <v>121</v>
      </c>
      <c r="E139" s="219" t="s">
        <v>168</v>
      </c>
      <c r="F139" s="220" t="s">
        <v>169</v>
      </c>
      <c r="G139" s="221" t="s">
        <v>158</v>
      </c>
      <c r="H139" s="222">
        <v>88.439999999999998</v>
      </c>
      <c r="I139" s="223"/>
      <c r="J139" s="224">
        <f>ROUND(I139*H139,2)</f>
        <v>0</v>
      </c>
      <c r="K139" s="220" t="s">
        <v>125</v>
      </c>
      <c r="L139" s="44"/>
      <c r="M139" s="225" t="s">
        <v>1</v>
      </c>
      <c r="N139" s="226" t="s">
        <v>38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126</v>
      </c>
      <c r="AT139" s="229" t="s">
        <v>121</v>
      </c>
      <c r="AU139" s="229" t="s">
        <v>82</v>
      </c>
      <c r="AY139" s="17" t="s">
        <v>119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78</v>
      </c>
      <c r="BK139" s="230">
        <f>ROUND(I139*H139,2)</f>
        <v>0</v>
      </c>
      <c r="BL139" s="17" t="s">
        <v>126</v>
      </c>
      <c r="BM139" s="229" t="s">
        <v>401</v>
      </c>
    </row>
    <row r="140" s="13" customFormat="1">
      <c r="A140" s="13"/>
      <c r="B140" s="231"/>
      <c r="C140" s="232"/>
      <c r="D140" s="233" t="s">
        <v>128</v>
      </c>
      <c r="E140" s="234" t="s">
        <v>1</v>
      </c>
      <c r="F140" s="235" t="s">
        <v>402</v>
      </c>
      <c r="G140" s="232"/>
      <c r="H140" s="236">
        <v>137.28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128</v>
      </c>
      <c r="AU140" s="242" t="s">
        <v>82</v>
      </c>
      <c r="AV140" s="13" t="s">
        <v>82</v>
      </c>
      <c r="AW140" s="13" t="s">
        <v>30</v>
      </c>
      <c r="AX140" s="13" t="s">
        <v>73</v>
      </c>
      <c r="AY140" s="242" t="s">
        <v>119</v>
      </c>
    </row>
    <row r="141" s="13" customFormat="1">
      <c r="A141" s="13"/>
      <c r="B141" s="231"/>
      <c r="C141" s="232"/>
      <c r="D141" s="233" t="s">
        <v>128</v>
      </c>
      <c r="E141" s="234" t="s">
        <v>1</v>
      </c>
      <c r="F141" s="235" t="s">
        <v>403</v>
      </c>
      <c r="G141" s="232"/>
      <c r="H141" s="236">
        <v>39.600000000000001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128</v>
      </c>
      <c r="AU141" s="242" t="s">
        <v>82</v>
      </c>
      <c r="AV141" s="13" t="s">
        <v>82</v>
      </c>
      <c r="AW141" s="13" t="s">
        <v>30</v>
      </c>
      <c r="AX141" s="13" t="s">
        <v>73</v>
      </c>
      <c r="AY141" s="242" t="s">
        <v>119</v>
      </c>
    </row>
    <row r="142" s="15" customFormat="1">
      <c r="A142" s="15"/>
      <c r="B142" s="268"/>
      <c r="C142" s="269"/>
      <c r="D142" s="233" t="s">
        <v>128</v>
      </c>
      <c r="E142" s="270" t="s">
        <v>1</v>
      </c>
      <c r="F142" s="271" t="s">
        <v>404</v>
      </c>
      <c r="G142" s="269"/>
      <c r="H142" s="272">
        <v>176.88</v>
      </c>
      <c r="I142" s="273"/>
      <c r="J142" s="269"/>
      <c r="K142" s="269"/>
      <c r="L142" s="274"/>
      <c r="M142" s="275"/>
      <c r="N142" s="276"/>
      <c r="O142" s="276"/>
      <c r="P142" s="276"/>
      <c r="Q142" s="276"/>
      <c r="R142" s="276"/>
      <c r="S142" s="276"/>
      <c r="T142" s="27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8" t="s">
        <v>128</v>
      </c>
      <c r="AU142" s="278" t="s">
        <v>82</v>
      </c>
      <c r="AV142" s="15" t="s">
        <v>126</v>
      </c>
      <c r="AW142" s="15" t="s">
        <v>30</v>
      </c>
      <c r="AX142" s="15" t="s">
        <v>73</v>
      </c>
      <c r="AY142" s="278" t="s">
        <v>119</v>
      </c>
    </row>
    <row r="143" s="13" customFormat="1">
      <c r="A143" s="13"/>
      <c r="B143" s="231"/>
      <c r="C143" s="232"/>
      <c r="D143" s="233" t="s">
        <v>128</v>
      </c>
      <c r="E143" s="234" t="s">
        <v>1</v>
      </c>
      <c r="F143" s="235" t="s">
        <v>405</v>
      </c>
      <c r="G143" s="232"/>
      <c r="H143" s="236">
        <v>88.439999999999998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128</v>
      </c>
      <c r="AU143" s="242" t="s">
        <v>82</v>
      </c>
      <c r="AV143" s="13" t="s">
        <v>82</v>
      </c>
      <c r="AW143" s="13" t="s">
        <v>30</v>
      </c>
      <c r="AX143" s="13" t="s">
        <v>78</v>
      </c>
      <c r="AY143" s="242" t="s">
        <v>119</v>
      </c>
    </row>
    <row r="144" s="2" customFormat="1" ht="33" customHeight="1">
      <c r="A144" s="38"/>
      <c r="B144" s="39"/>
      <c r="C144" s="218" t="s">
        <v>162</v>
      </c>
      <c r="D144" s="218" t="s">
        <v>121</v>
      </c>
      <c r="E144" s="219" t="s">
        <v>174</v>
      </c>
      <c r="F144" s="220" t="s">
        <v>175</v>
      </c>
      <c r="G144" s="221" t="s">
        <v>158</v>
      </c>
      <c r="H144" s="222">
        <v>88.439999999999998</v>
      </c>
      <c r="I144" s="223"/>
      <c r="J144" s="224">
        <f>ROUND(I144*H144,2)</f>
        <v>0</v>
      </c>
      <c r="K144" s="220" t="s">
        <v>125</v>
      </c>
      <c r="L144" s="44"/>
      <c r="M144" s="225" t="s">
        <v>1</v>
      </c>
      <c r="N144" s="226" t="s">
        <v>38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126</v>
      </c>
      <c r="AT144" s="229" t="s">
        <v>121</v>
      </c>
      <c r="AU144" s="229" t="s">
        <v>82</v>
      </c>
      <c r="AY144" s="17" t="s">
        <v>119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78</v>
      </c>
      <c r="BK144" s="230">
        <f>ROUND(I144*H144,2)</f>
        <v>0</v>
      </c>
      <c r="BL144" s="17" t="s">
        <v>126</v>
      </c>
      <c r="BM144" s="229" t="s">
        <v>406</v>
      </c>
    </row>
    <row r="145" s="13" customFormat="1">
      <c r="A145" s="13"/>
      <c r="B145" s="231"/>
      <c r="C145" s="232"/>
      <c r="D145" s="233" t="s">
        <v>128</v>
      </c>
      <c r="E145" s="234" t="s">
        <v>1</v>
      </c>
      <c r="F145" s="235" t="s">
        <v>407</v>
      </c>
      <c r="G145" s="232"/>
      <c r="H145" s="236">
        <v>88.439999999999998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128</v>
      </c>
      <c r="AU145" s="242" t="s">
        <v>82</v>
      </c>
      <c r="AV145" s="13" t="s">
        <v>82</v>
      </c>
      <c r="AW145" s="13" t="s">
        <v>30</v>
      </c>
      <c r="AX145" s="13" t="s">
        <v>78</v>
      </c>
      <c r="AY145" s="242" t="s">
        <v>119</v>
      </c>
    </row>
    <row r="146" s="2" customFormat="1" ht="21.75" customHeight="1">
      <c r="A146" s="38"/>
      <c r="B146" s="39"/>
      <c r="C146" s="218" t="s">
        <v>167</v>
      </c>
      <c r="D146" s="218" t="s">
        <v>121</v>
      </c>
      <c r="E146" s="219" t="s">
        <v>195</v>
      </c>
      <c r="F146" s="220" t="s">
        <v>196</v>
      </c>
      <c r="G146" s="221" t="s">
        <v>124</v>
      </c>
      <c r="H146" s="222">
        <v>330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38</v>
      </c>
      <c r="O146" s="91"/>
      <c r="P146" s="227">
        <f>O146*H146</f>
        <v>0</v>
      </c>
      <c r="Q146" s="227">
        <v>0.00058135999999999995</v>
      </c>
      <c r="R146" s="227">
        <f>Q146*H146</f>
        <v>0.19184879999999999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126</v>
      </c>
      <c r="AT146" s="229" t="s">
        <v>121</v>
      </c>
      <c r="AU146" s="229" t="s">
        <v>82</v>
      </c>
      <c r="AY146" s="17" t="s">
        <v>119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78</v>
      </c>
      <c r="BK146" s="230">
        <f>ROUND(I146*H146,2)</f>
        <v>0</v>
      </c>
      <c r="BL146" s="17" t="s">
        <v>126</v>
      </c>
      <c r="BM146" s="229" t="s">
        <v>408</v>
      </c>
    </row>
    <row r="147" s="13" customFormat="1">
      <c r="A147" s="13"/>
      <c r="B147" s="231"/>
      <c r="C147" s="232"/>
      <c r="D147" s="233" t="s">
        <v>128</v>
      </c>
      <c r="E147" s="234" t="s">
        <v>1</v>
      </c>
      <c r="F147" s="235" t="s">
        <v>409</v>
      </c>
      <c r="G147" s="232"/>
      <c r="H147" s="236">
        <v>264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128</v>
      </c>
      <c r="AU147" s="242" t="s">
        <v>82</v>
      </c>
      <c r="AV147" s="13" t="s">
        <v>82</v>
      </c>
      <c r="AW147" s="13" t="s">
        <v>30</v>
      </c>
      <c r="AX147" s="13" t="s">
        <v>73</v>
      </c>
      <c r="AY147" s="242" t="s">
        <v>119</v>
      </c>
    </row>
    <row r="148" s="13" customFormat="1">
      <c r="A148" s="13"/>
      <c r="B148" s="231"/>
      <c r="C148" s="232"/>
      <c r="D148" s="233" t="s">
        <v>128</v>
      </c>
      <c r="E148" s="234" t="s">
        <v>1</v>
      </c>
      <c r="F148" s="235" t="s">
        <v>410</v>
      </c>
      <c r="G148" s="232"/>
      <c r="H148" s="236">
        <v>66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128</v>
      </c>
      <c r="AU148" s="242" t="s">
        <v>82</v>
      </c>
      <c r="AV148" s="13" t="s">
        <v>82</v>
      </c>
      <c r="AW148" s="13" t="s">
        <v>30</v>
      </c>
      <c r="AX148" s="13" t="s">
        <v>73</v>
      </c>
      <c r="AY148" s="242" t="s">
        <v>119</v>
      </c>
    </row>
    <row r="149" s="15" customFormat="1">
      <c r="A149" s="15"/>
      <c r="B149" s="268"/>
      <c r="C149" s="269"/>
      <c r="D149" s="233" t="s">
        <v>128</v>
      </c>
      <c r="E149" s="270" t="s">
        <v>1</v>
      </c>
      <c r="F149" s="271" t="s">
        <v>404</v>
      </c>
      <c r="G149" s="269"/>
      <c r="H149" s="272">
        <v>330</v>
      </c>
      <c r="I149" s="273"/>
      <c r="J149" s="269"/>
      <c r="K149" s="269"/>
      <c r="L149" s="274"/>
      <c r="M149" s="275"/>
      <c r="N149" s="276"/>
      <c r="O149" s="276"/>
      <c r="P149" s="276"/>
      <c r="Q149" s="276"/>
      <c r="R149" s="276"/>
      <c r="S149" s="276"/>
      <c r="T149" s="277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8" t="s">
        <v>128</v>
      </c>
      <c r="AU149" s="278" t="s">
        <v>82</v>
      </c>
      <c r="AV149" s="15" t="s">
        <v>126</v>
      </c>
      <c r="AW149" s="15" t="s">
        <v>30</v>
      </c>
      <c r="AX149" s="15" t="s">
        <v>78</v>
      </c>
      <c r="AY149" s="278" t="s">
        <v>119</v>
      </c>
    </row>
    <row r="150" s="2" customFormat="1" ht="21.75" customHeight="1">
      <c r="A150" s="38"/>
      <c r="B150" s="39"/>
      <c r="C150" s="218" t="s">
        <v>173</v>
      </c>
      <c r="D150" s="218" t="s">
        <v>121</v>
      </c>
      <c r="E150" s="219" t="s">
        <v>205</v>
      </c>
      <c r="F150" s="220" t="s">
        <v>206</v>
      </c>
      <c r="G150" s="221" t="s">
        <v>124</v>
      </c>
      <c r="H150" s="222">
        <v>330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38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126</v>
      </c>
      <c r="AT150" s="229" t="s">
        <v>121</v>
      </c>
      <c r="AU150" s="229" t="s">
        <v>82</v>
      </c>
      <c r="AY150" s="17" t="s">
        <v>119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78</v>
      </c>
      <c r="BK150" s="230">
        <f>ROUND(I150*H150,2)</f>
        <v>0</v>
      </c>
      <c r="BL150" s="17" t="s">
        <v>126</v>
      </c>
      <c r="BM150" s="229" t="s">
        <v>411</v>
      </c>
    </row>
    <row r="151" s="13" customFormat="1">
      <c r="A151" s="13"/>
      <c r="B151" s="231"/>
      <c r="C151" s="232"/>
      <c r="D151" s="233" t="s">
        <v>128</v>
      </c>
      <c r="E151" s="234" t="s">
        <v>1</v>
      </c>
      <c r="F151" s="235" t="s">
        <v>412</v>
      </c>
      <c r="G151" s="232"/>
      <c r="H151" s="236">
        <v>330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128</v>
      </c>
      <c r="AU151" s="242" t="s">
        <v>82</v>
      </c>
      <c r="AV151" s="13" t="s">
        <v>82</v>
      </c>
      <c r="AW151" s="13" t="s">
        <v>30</v>
      </c>
      <c r="AX151" s="13" t="s">
        <v>78</v>
      </c>
      <c r="AY151" s="242" t="s">
        <v>119</v>
      </c>
    </row>
    <row r="152" s="2" customFormat="1" ht="37.8" customHeight="1">
      <c r="A152" s="38"/>
      <c r="B152" s="39"/>
      <c r="C152" s="218" t="s">
        <v>178</v>
      </c>
      <c r="D152" s="218" t="s">
        <v>121</v>
      </c>
      <c r="E152" s="219" t="s">
        <v>413</v>
      </c>
      <c r="F152" s="220" t="s">
        <v>414</v>
      </c>
      <c r="G152" s="221" t="s">
        <v>158</v>
      </c>
      <c r="H152" s="222">
        <v>33</v>
      </c>
      <c r="I152" s="223"/>
      <c r="J152" s="224">
        <f>ROUND(I152*H152,2)</f>
        <v>0</v>
      </c>
      <c r="K152" s="220" t="s">
        <v>125</v>
      </c>
      <c r="L152" s="44"/>
      <c r="M152" s="225" t="s">
        <v>1</v>
      </c>
      <c r="N152" s="226" t="s">
        <v>38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126</v>
      </c>
      <c r="AT152" s="229" t="s">
        <v>121</v>
      </c>
      <c r="AU152" s="229" t="s">
        <v>82</v>
      </c>
      <c r="AY152" s="17" t="s">
        <v>119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78</v>
      </c>
      <c r="BK152" s="230">
        <f>ROUND(I152*H152,2)</f>
        <v>0</v>
      </c>
      <c r="BL152" s="17" t="s">
        <v>126</v>
      </c>
      <c r="BM152" s="229" t="s">
        <v>415</v>
      </c>
    </row>
    <row r="153" s="13" customFormat="1">
      <c r="A153" s="13"/>
      <c r="B153" s="231"/>
      <c r="C153" s="232"/>
      <c r="D153" s="233" t="s">
        <v>128</v>
      </c>
      <c r="E153" s="234" t="s">
        <v>1</v>
      </c>
      <c r="F153" s="235" t="s">
        <v>416</v>
      </c>
      <c r="G153" s="232"/>
      <c r="H153" s="236">
        <v>33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128</v>
      </c>
      <c r="AU153" s="242" t="s">
        <v>82</v>
      </c>
      <c r="AV153" s="13" t="s">
        <v>82</v>
      </c>
      <c r="AW153" s="13" t="s">
        <v>30</v>
      </c>
      <c r="AX153" s="13" t="s">
        <v>78</v>
      </c>
      <c r="AY153" s="242" t="s">
        <v>119</v>
      </c>
    </row>
    <row r="154" s="2" customFormat="1" ht="37.8" customHeight="1">
      <c r="A154" s="38"/>
      <c r="B154" s="39"/>
      <c r="C154" s="218" t="s">
        <v>8</v>
      </c>
      <c r="D154" s="218" t="s">
        <v>121</v>
      </c>
      <c r="E154" s="219" t="s">
        <v>215</v>
      </c>
      <c r="F154" s="220" t="s">
        <v>216</v>
      </c>
      <c r="G154" s="221" t="s">
        <v>158</v>
      </c>
      <c r="H154" s="222">
        <v>55.439999999999998</v>
      </c>
      <c r="I154" s="223"/>
      <c r="J154" s="224">
        <f>ROUND(I154*H154,2)</f>
        <v>0</v>
      </c>
      <c r="K154" s="220" t="s">
        <v>125</v>
      </c>
      <c r="L154" s="44"/>
      <c r="M154" s="225" t="s">
        <v>1</v>
      </c>
      <c r="N154" s="226" t="s">
        <v>38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126</v>
      </c>
      <c r="AT154" s="229" t="s">
        <v>121</v>
      </c>
      <c r="AU154" s="229" t="s">
        <v>82</v>
      </c>
      <c r="AY154" s="17" t="s">
        <v>119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78</v>
      </c>
      <c r="BK154" s="230">
        <f>ROUND(I154*H154,2)</f>
        <v>0</v>
      </c>
      <c r="BL154" s="17" t="s">
        <v>126</v>
      </c>
      <c r="BM154" s="229" t="s">
        <v>417</v>
      </c>
    </row>
    <row r="155" s="13" customFormat="1">
      <c r="A155" s="13"/>
      <c r="B155" s="231"/>
      <c r="C155" s="232"/>
      <c r="D155" s="233" t="s">
        <v>128</v>
      </c>
      <c r="E155" s="234" t="s">
        <v>1</v>
      </c>
      <c r="F155" s="235" t="s">
        <v>418</v>
      </c>
      <c r="G155" s="232"/>
      <c r="H155" s="236">
        <v>55.439999999999998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128</v>
      </c>
      <c r="AU155" s="242" t="s">
        <v>82</v>
      </c>
      <c r="AV155" s="13" t="s">
        <v>82</v>
      </c>
      <c r="AW155" s="13" t="s">
        <v>30</v>
      </c>
      <c r="AX155" s="13" t="s">
        <v>78</v>
      </c>
      <c r="AY155" s="242" t="s">
        <v>119</v>
      </c>
    </row>
    <row r="156" s="2" customFormat="1" ht="37.8" customHeight="1">
      <c r="A156" s="38"/>
      <c r="B156" s="39"/>
      <c r="C156" s="218" t="s">
        <v>187</v>
      </c>
      <c r="D156" s="218" t="s">
        <v>121</v>
      </c>
      <c r="E156" s="219" t="s">
        <v>220</v>
      </c>
      <c r="F156" s="220" t="s">
        <v>221</v>
      </c>
      <c r="G156" s="221" t="s">
        <v>158</v>
      </c>
      <c r="H156" s="222">
        <v>88.439999999999998</v>
      </c>
      <c r="I156" s="223"/>
      <c r="J156" s="224">
        <f>ROUND(I156*H156,2)</f>
        <v>0</v>
      </c>
      <c r="K156" s="220" t="s">
        <v>125</v>
      </c>
      <c r="L156" s="44"/>
      <c r="M156" s="225" t="s">
        <v>1</v>
      </c>
      <c r="N156" s="226" t="s">
        <v>38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126</v>
      </c>
      <c r="AT156" s="229" t="s">
        <v>121</v>
      </c>
      <c r="AU156" s="229" t="s">
        <v>82</v>
      </c>
      <c r="AY156" s="17" t="s">
        <v>119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78</v>
      </c>
      <c r="BK156" s="230">
        <f>ROUND(I156*H156,2)</f>
        <v>0</v>
      </c>
      <c r="BL156" s="17" t="s">
        <v>126</v>
      </c>
      <c r="BM156" s="229" t="s">
        <v>419</v>
      </c>
    </row>
    <row r="157" s="13" customFormat="1">
      <c r="A157" s="13"/>
      <c r="B157" s="231"/>
      <c r="C157" s="232"/>
      <c r="D157" s="233" t="s">
        <v>128</v>
      </c>
      <c r="E157" s="234" t="s">
        <v>1</v>
      </c>
      <c r="F157" s="235" t="s">
        <v>407</v>
      </c>
      <c r="G157" s="232"/>
      <c r="H157" s="236">
        <v>88.439999999999998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128</v>
      </c>
      <c r="AU157" s="242" t="s">
        <v>82</v>
      </c>
      <c r="AV157" s="13" t="s">
        <v>82</v>
      </c>
      <c r="AW157" s="13" t="s">
        <v>30</v>
      </c>
      <c r="AX157" s="13" t="s">
        <v>78</v>
      </c>
      <c r="AY157" s="242" t="s">
        <v>119</v>
      </c>
    </row>
    <row r="158" s="2" customFormat="1" ht="24.15" customHeight="1">
      <c r="A158" s="38"/>
      <c r="B158" s="39"/>
      <c r="C158" s="218" t="s">
        <v>194</v>
      </c>
      <c r="D158" s="218" t="s">
        <v>121</v>
      </c>
      <c r="E158" s="219" t="s">
        <v>420</v>
      </c>
      <c r="F158" s="220" t="s">
        <v>421</v>
      </c>
      <c r="G158" s="221" t="s">
        <v>158</v>
      </c>
      <c r="H158" s="222">
        <v>33</v>
      </c>
      <c r="I158" s="223"/>
      <c r="J158" s="224">
        <f>ROUND(I158*H158,2)</f>
        <v>0</v>
      </c>
      <c r="K158" s="220" t="s">
        <v>125</v>
      </c>
      <c r="L158" s="44"/>
      <c r="M158" s="225" t="s">
        <v>1</v>
      </c>
      <c r="N158" s="226" t="s">
        <v>38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126</v>
      </c>
      <c r="AT158" s="229" t="s">
        <v>121</v>
      </c>
      <c r="AU158" s="229" t="s">
        <v>82</v>
      </c>
      <c r="AY158" s="17" t="s">
        <v>119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78</v>
      </c>
      <c r="BK158" s="230">
        <f>ROUND(I158*H158,2)</f>
        <v>0</v>
      </c>
      <c r="BL158" s="17" t="s">
        <v>126</v>
      </c>
      <c r="BM158" s="229" t="s">
        <v>422</v>
      </c>
    </row>
    <row r="159" s="13" customFormat="1">
      <c r="A159" s="13"/>
      <c r="B159" s="231"/>
      <c r="C159" s="232"/>
      <c r="D159" s="233" t="s">
        <v>128</v>
      </c>
      <c r="E159" s="234" t="s">
        <v>1</v>
      </c>
      <c r="F159" s="235" t="s">
        <v>288</v>
      </c>
      <c r="G159" s="232"/>
      <c r="H159" s="236">
        <v>33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128</v>
      </c>
      <c r="AU159" s="242" t="s">
        <v>82</v>
      </c>
      <c r="AV159" s="13" t="s">
        <v>82</v>
      </c>
      <c r="AW159" s="13" t="s">
        <v>30</v>
      </c>
      <c r="AX159" s="13" t="s">
        <v>78</v>
      </c>
      <c r="AY159" s="242" t="s">
        <v>119</v>
      </c>
    </row>
    <row r="160" s="2" customFormat="1" ht="24.15" customHeight="1">
      <c r="A160" s="38"/>
      <c r="B160" s="39"/>
      <c r="C160" s="218" t="s">
        <v>199</v>
      </c>
      <c r="D160" s="218" t="s">
        <v>121</v>
      </c>
      <c r="E160" s="219" t="s">
        <v>224</v>
      </c>
      <c r="F160" s="220" t="s">
        <v>225</v>
      </c>
      <c r="G160" s="221" t="s">
        <v>191</v>
      </c>
      <c r="H160" s="222">
        <v>258.98399999999998</v>
      </c>
      <c r="I160" s="223"/>
      <c r="J160" s="224">
        <f>ROUND(I160*H160,2)</f>
        <v>0</v>
      </c>
      <c r="K160" s="220" t="s">
        <v>125</v>
      </c>
      <c r="L160" s="44"/>
      <c r="M160" s="225" t="s">
        <v>1</v>
      </c>
      <c r="N160" s="226" t="s">
        <v>38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126</v>
      </c>
      <c r="AT160" s="229" t="s">
        <v>121</v>
      </c>
      <c r="AU160" s="229" t="s">
        <v>82</v>
      </c>
      <c r="AY160" s="17" t="s">
        <v>119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78</v>
      </c>
      <c r="BK160" s="230">
        <f>ROUND(I160*H160,2)</f>
        <v>0</v>
      </c>
      <c r="BL160" s="17" t="s">
        <v>126</v>
      </c>
      <c r="BM160" s="229" t="s">
        <v>423</v>
      </c>
    </row>
    <row r="161" s="13" customFormat="1">
      <c r="A161" s="13"/>
      <c r="B161" s="231"/>
      <c r="C161" s="232"/>
      <c r="D161" s="233" t="s">
        <v>128</v>
      </c>
      <c r="E161" s="234" t="s">
        <v>1</v>
      </c>
      <c r="F161" s="235" t="s">
        <v>424</v>
      </c>
      <c r="G161" s="232"/>
      <c r="H161" s="236">
        <v>258.98399999999998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128</v>
      </c>
      <c r="AU161" s="242" t="s">
        <v>82</v>
      </c>
      <c r="AV161" s="13" t="s">
        <v>82</v>
      </c>
      <c r="AW161" s="13" t="s">
        <v>30</v>
      </c>
      <c r="AX161" s="13" t="s">
        <v>78</v>
      </c>
      <c r="AY161" s="242" t="s">
        <v>119</v>
      </c>
    </row>
    <row r="162" s="2" customFormat="1" ht="16.5" customHeight="1">
      <c r="A162" s="38"/>
      <c r="B162" s="39"/>
      <c r="C162" s="218" t="s">
        <v>204</v>
      </c>
      <c r="D162" s="218" t="s">
        <v>121</v>
      </c>
      <c r="E162" s="219" t="s">
        <v>228</v>
      </c>
      <c r="F162" s="220" t="s">
        <v>229</v>
      </c>
      <c r="G162" s="221" t="s">
        <v>158</v>
      </c>
      <c r="H162" s="222">
        <v>176.88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38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126</v>
      </c>
      <c r="AT162" s="229" t="s">
        <v>121</v>
      </c>
      <c r="AU162" s="229" t="s">
        <v>82</v>
      </c>
      <c r="AY162" s="17" t="s">
        <v>119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78</v>
      </c>
      <c r="BK162" s="230">
        <f>ROUND(I162*H162,2)</f>
        <v>0</v>
      </c>
      <c r="BL162" s="17" t="s">
        <v>126</v>
      </c>
      <c r="BM162" s="229" t="s">
        <v>425</v>
      </c>
    </row>
    <row r="163" s="13" customFormat="1">
      <c r="A163" s="13"/>
      <c r="B163" s="231"/>
      <c r="C163" s="232"/>
      <c r="D163" s="233" t="s">
        <v>128</v>
      </c>
      <c r="E163" s="234" t="s">
        <v>1</v>
      </c>
      <c r="F163" s="235" t="s">
        <v>426</v>
      </c>
      <c r="G163" s="232"/>
      <c r="H163" s="236">
        <v>176.88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128</v>
      </c>
      <c r="AU163" s="242" t="s">
        <v>82</v>
      </c>
      <c r="AV163" s="13" t="s">
        <v>82</v>
      </c>
      <c r="AW163" s="13" t="s">
        <v>30</v>
      </c>
      <c r="AX163" s="13" t="s">
        <v>78</v>
      </c>
      <c r="AY163" s="242" t="s">
        <v>119</v>
      </c>
    </row>
    <row r="164" s="2" customFormat="1" ht="24.15" customHeight="1">
      <c r="A164" s="38"/>
      <c r="B164" s="39"/>
      <c r="C164" s="218" t="s">
        <v>209</v>
      </c>
      <c r="D164" s="218" t="s">
        <v>121</v>
      </c>
      <c r="E164" s="219" t="s">
        <v>233</v>
      </c>
      <c r="F164" s="220" t="s">
        <v>234</v>
      </c>
      <c r="G164" s="221" t="s">
        <v>158</v>
      </c>
      <c r="H164" s="222">
        <v>97.530000000000001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38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126</v>
      </c>
      <c r="AT164" s="229" t="s">
        <v>121</v>
      </c>
      <c r="AU164" s="229" t="s">
        <v>82</v>
      </c>
      <c r="AY164" s="17" t="s">
        <v>119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78</v>
      </c>
      <c r="BK164" s="230">
        <f>ROUND(I164*H164,2)</f>
        <v>0</v>
      </c>
      <c r="BL164" s="17" t="s">
        <v>126</v>
      </c>
      <c r="BM164" s="229" t="s">
        <v>427</v>
      </c>
    </row>
    <row r="165" s="13" customFormat="1">
      <c r="A165" s="13"/>
      <c r="B165" s="231"/>
      <c r="C165" s="232"/>
      <c r="D165" s="233" t="s">
        <v>128</v>
      </c>
      <c r="E165" s="234" t="s">
        <v>1</v>
      </c>
      <c r="F165" s="235" t="s">
        <v>428</v>
      </c>
      <c r="G165" s="232"/>
      <c r="H165" s="236">
        <v>97.530000000000001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128</v>
      </c>
      <c r="AU165" s="242" t="s">
        <v>82</v>
      </c>
      <c r="AV165" s="13" t="s">
        <v>82</v>
      </c>
      <c r="AW165" s="13" t="s">
        <v>30</v>
      </c>
      <c r="AX165" s="13" t="s">
        <v>78</v>
      </c>
      <c r="AY165" s="242" t="s">
        <v>119</v>
      </c>
    </row>
    <row r="166" s="2" customFormat="1" ht="16.5" customHeight="1">
      <c r="A166" s="38"/>
      <c r="B166" s="39"/>
      <c r="C166" s="243" t="s">
        <v>214</v>
      </c>
      <c r="D166" s="243" t="s">
        <v>188</v>
      </c>
      <c r="E166" s="244" t="s">
        <v>238</v>
      </c>
      <c r="F166" s="245" t="s">
        <v>239</v>
      </c>
      <c r="G166" s="246" t="s">
        <v>191</v>
      </c>
      <c r="H166" s="247">
        <v>87.777000000000001</v>
      </c>
      <c r="I166" s="248"/>
      <c r="J166" s="249">
        <f>ROUND(I166*H166,2)</f>
        <v>0</v>
      </c>
      <c r="K166" s="245" t="s">
        <v>125</v>
      </c>
      <c r="L166" s="250"/>
      <c r="M166" s="251" t="s">
        <v>1</v>
      </c>
      <c r="N166" s="252" t="s">
        <v>38</v>
      </c>
      <c r="O166" s="91"/>
      <c r="P166" s="227">
        <f>O166*H166</f>
        <v>0</v>
      </c>
      <c r="Q166" s="227">
        <v>1</v>
      </c>
      <c r="R166" s="227">
        <f>Q166*H166</f>
        <v>87.777000000000001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162</v>
      </c>
      <c r="AT166" s="229" t="s">
        <v>188</v>
      </c>
      <c r="AU166" s="229" t="s">
        <v>82</v>
      </c>
      <c r="AY166" s="17" t="s">
        <v>119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78</v>
      </c>
      <c r="BK166" s="230">
        <f>ROUND(I166*H166,2)</f>
        <v>0</v>
      </c>
      <c r="BL166" s="17" t="s">
        <v>126</v>
      </c>
      <c r="BM166" s="229" t="s">
        <v>429</v>
      </c>
    </row>
    <row r="167" s="13" customFormat="1">
      <c r="A167" s="13"/>
      <c r="B167" s="231"/>
      <c r="C167" s="232"/>
      <c r="D167" s="233" t="s">
        <v>128</v>
      </c>
      <c r="E167" s="234" t="s">
        <v>1</v>
      </c>
      <c r="F167" s="235" t="s">
        <v>430</v>
      </c>
      <c r="G167" s="232"/>
      <c r="H167" s="236">
        <v>87.777000000000001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128</v>
      </c>
      <c r="AU167" s="242" t="s">
        <v>82</v>
      </c>
      <c r="AV167" s="13" t="s">
        <v>82</v>
      </c>
      <c r="AW167" s="13" t="s">
        <v>30</v>
      </c>
      <c r="AX167" s="13" t="s">
        <v>78</v>
      </c>
      <c r="AY167" s="242" t="s">
        <v>119</v>
      </c>
    </row>
    <row r="168" s="2" customFormat="1" ht="24.15" customHeight="1">
      <c r="A168" s="38"/>
      <c r="B168" s="39"/>
      <c r="C168" s="218" t="s">
        <v>219</v>
      </c>
      <c r="D168" s="218" t="s">
        <v>121</v>
      </c>
      <c r="E168" s="219" t="s">
        <v>243</v>
      </c>
      <c r="F168" s="220" t="s">
        <v>244</v>
      </c>
      <c r="G168" s="221" t="s">
        <v>158</v>
      </c>
      <c r="H168" s="222">
        <v>66</v>
      </c>
      <c r="I168" s="223"/>
      <c r="J168" s="224">
        <f>ROUND(I168*H168,2)</f>
        <v>0</v>
      </c>
      <c r="K168" s="220" t="s">
        <v>1</v>
      </c>
      <c r="L168" s="44"/>
      <c r="M168" s="225" t="s">
        <v>1</v>
      </c>
      <c r="N168" s="226" t="s">
        <v>38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126</v>
      </c>
      <c r="AT168" s="229" t="s">
        <v>121</v>
      </c>
      <c r="AU168" s="229" t="s">
        <v>82</v>
      </c>
      <c r="AY168" s="17" t="s">
        <v>119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78</v>
      </c>
      <c r="BK168" s="230">
        <f>ROUND(I168*H168,2)</f>
        <v>0</v>
      </c>
      <c r="BL168" s="17" t="s">
        <v>126</v>
      </c>
      <c r="BM168" s="229" t="s">
        <v>431</v>
      </c>
    </row>
    <row r="169" s="13" customFormat="1">
      <c r="A169" s="13"/>
      <c r="B169" s="231"/>
      <c r="C169" s="232"/>
      <c r="D169" s="233" t="s">
        <v>128</v>
      </c>
      <c r="E169" s="234" t="s">
        <v>1</v>
      </c>
      <c r="F169" s="235" t="s">
        <v>432</v>
      </c>
      <c r="G169" s="232"/>
      <c r="H169" s="236">
        <v>66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128</v>
      </c>
      <c r="AU169" s="242" t="s">
        <v>82</v>
      </c>
      <c r="AV169" s="13" t="s">
        <v>82</v>
      </c>
      <c r="AW169" s="13" t="s">
        <v>30</v>
      </c>
      <c r="AX169" s="13" t="s">
        <v>78</v>
      </c>
      <c r="AY169" s="242" t="s">
        <v>119</v>
      </c>
    </row>
    <row r="170" s="2" customFormat="1" ht="16.5" customHeight="1">
      <c r="A170" s="38"/>
      <c r="B170" s="39"/>
      <c r="C170" s="243" t="s">
        <v>154</v>
      </c>
      <c r="D170" s="243" t="s">
        <v>188</v>
      </c>
      <c r="E170" s="244" t="s">
        <v>248</v>
      </c>
      <c r="F170" s="245" t="s">
        <v>249</v>
      </c>
      <c r="G170" s="246" t="s">
        <v>191</v>
      </c>
      <c r="H170" s="247">
        <v>118.8</v>
      </c>
      <c r="I170" s="248"/>
      <c r="J170" s="249">
        <f>ROUND(I170*H170,2)</f>
        <v>0</v>
      </c>
      <c r="K170" s="245" t="s">
        <v>125</v>
      </c>
      <c r="L170" s="250"/>
      <c r="M170" s="251" t="s">
        <v>1</v>
      </c>
      <c r="N170" s="252" t="s">
        <v>38</v>
      </c>
      <c r="O170" s="91"/>
      <c r="P170" s="227">
        <f>O170*H170</f>
        <v>0</v>
      </c>
      <c r="Q170" s="227">
        <v>1</v>
      </c>
      <c r="R170" s="227">
        <f>Q170*H170</f>
        <v>118.8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162</v>
      </c>
      <c r="AT170" s="229" t="s">
        <v>188</v>
      </c>
      <c r="AU170" s="229" t="s">
        <v>82</v>
      </c>
      <c r="AY170" s="17" t="s">
        <v>119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78</v>
      </c>
      <c r="BK170" s="230">
        <f>ROUND(I170*H170,2)</f>
        <v>0</v>
      </c>
      <c r="BL170" s="17" t="s">
        <v>126</v>
      </c>
      <c r="BM170" s="229" t="s">
        <v>433</v>
      </c>
    </row>
    <row r="171" s="13" customFormat="1">
      <c r="A171" s="13"/>
      <c r="B171" s="231"/>
      <c r="C171" s="232"/>
      <c r="D171" s="233" t="s">
        <v>128</v>
      </c>
      <c r="E171" s="234" t="s">
        <v>1</v>
      </c>
      <c r="F171" s="235" t="s">
        <v>434</v>
      </c>
      <c r="G171" s="232"/>
      <c r="H171" s="236">
        <v>118.8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128</v>
      </c>
      <c r="AU171" s="242" t="s">
        <v>82</v>
      </c>
      <c r="AV171" s="13" t="s">
        <v>82</v>
      </c>
      <c r="AW171" s="13" t="s">
        <v>30</v>
      </c>
      <c r="AX171" s="13" t="s">
        <v>78</v>
      </c>
      <c r="AY171" s="242" t="s">
        <v>119</v>
      </c>
    </row>
    <row r="172" s="12" customFormat="1" ht="22.8" customHeight="1">
      <c r="A172" s="12"/>
      <c r="B172" s="202"/>
      <c r="C172" s="203"/>
      <c r="D172" s="204" t="s">
        <v>72</v>
      </c>
      <c r="E172" s="216" t="s">
        <v>126</v>
      </c>
      <c r="F172" s="216" t="s">
        <v>252</v>
      </c>
      <c r="G172" s="203"/>
      <c r="H172" s="203"/>
      <c r="I172" s="206"/>
      <c r="J172" s="217">
        <f>BK172</f>
        <v>0</v>
      </c>
      <c r="K172" s="203"/>
      <c r="L172" s="208"/>
      <c r="M172" s="209"/>
      <c r="N172" s="210"/>
      <c r="O172" s="210"/>
      <c r="P172" s="211">
        <f>SUM(P173:P178)</f>
        <v>0</v>
      </c>
      <c r="Q172" s="210"/>
      <c r="R172" s="211">
        <f>SUM(R173:R178)</f>
        <v>0</v>
      </c>
      <c r="S172" s="210"/>
      <c r="T172" s="212">
        <f>SUM(T173:T178)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78</v>
      </c>
      <c r="AT172" s="214" t="s">
        <v>72</v>
      </c>
      <c r="AU172" s="214" t="s">
        <v>78</v>
      </c>
      <c r="AY172" s="213" t="s">
        <v>119</v>
      </c>
      <c r="BK172" s="215">
        <f>SUM(BK173:BK178)</f>
        <v>0</v>
      </c>
    </row>
    <row r="173" s="2" customFormat="1" ht="16.5" customHeight="1">
      <c r="A173" s="38"/>
      <c r="B173" s="39"/>
      <c r="C173" s="218" t="s">
        <v>7</v>
      </c>
      <c r="D173" s="218" t="s">
        <v>121</v>
      </c>
      <c r="E173" s="219" t="s">
        <v>254</v>
      </c>
      <c r="F173" s="220" t="s">
        <v>255</v>
      </c>
      <c r="G173" s="221" t="s">
        <v>158</v>
      </c>
      <c r="H173" s="222">
        <v>0.14999999999999999</v>
      </c>
      <c r="I173" s="223"/>
      <c r="J173" s="224">
        <f>ROUND(I173*H173,2)</f>
        <v>0</v>
      </c>
      <c r="K173" s="220" t="s">
        <v>125</v>
      </c>
      <c r="L173" s="44"/>
      <c r="M173" s="225" t="s">
        <v>1</v>
      </c>
      <c r="N173" s="226" t="s">
        <v>38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126</v>
      </c>
      <c r="AT173" s="229" t="s">
        <v>121</v>
      </c>
      <c r="AU173" s="229" t="s">
        <v>82</v>
      </c>
      <c r="AY173" s="17" t="s">
        <v>119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78</v>
      </c>
      <c r="BK173" s="230">
        <f>ROUND(I173*H173,2)</f>
        <v>0</v>
      </c>
      <c r="BL173" s="17" t="s">
        <v>126</v>
      </c>
      <c r="BM173" s="229" t="s">
        <v>435</v>
      </c>
    </row>
    <row r="174" s="13" customFormat="1">
      <c r="A174" s="13"/>
      <c r="B174" s="231"/>
      <c r="C174" s="232"/>
      <c r="D174" s="233" t="s">
        <v>128</v>
      </c>
      <c r="E174" s="234" t="s">
        <v>1</v>
      </c>
      <c r="F174" s="235" t="s">
        <v>436</v>
      </c>
      <c r="G174" s="232"/>
      <c r="H174" s="236">
        <v>0.14999999999999999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128</v>
      </c>
      <c r="AU174" s="242" t="s">
        <v>82</v>
      </c>
      <c r="AV174" s="13" t="s">
        <v>82</v>
      </c>
      <c r="AW174" s="13" t="s">
        <v>30</v>
      </c>
      <c r="AX174" s="13" t="s">
        <v>78</v>
      </c>
      <c r="AY174" s="242" t="s">
        <v>119</v>
      </c>
    </row>
    <row r="175" s="2" customFormat="1" ht="24.15" customHeight="1">
      <c r="A175" s="38"/>
      <c r="B175" s="39"/>
      <c r="C175" s="218" t="s">
        <v>232</v>
      </c>
      <c r="D175" s="218" t="s">
        <v>121</v>
      </c>
      <c r="E175" s="219" t="s">
        <v>259</v>
      </c>
      <c r="F175" s="220" t="s">
        <v>260</v>
      </c>
      <c r="G175" s="221" t="s">
        <v>158</v>
      </c>
      <c r="H175" s="222">
        <v>13.199999999999999</v>
      </c>
      <c r="I175" s="223"/>
      <c r="J175" s="224">
        <f>ROUND(I175*H175,2)</f>
        <v>0</v>
      </c>
      <c r="K175" s="220" t="s">
        <v>125</v>
      </c>
      <c r="L175" s="44"/>
      <c r="M175" s="225" t="s">
        <v>1</v>
      </c>
      <c r="N175" s="226" t="s">
        <v>38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126</v>
      </c>
      <c r="AT175" s="229" t="s">
        <v>121</v>
      </c>
      <c r="AU175" s="229" t="s">
        <v>82</v>
      </c>
      <c r="AY175" s="17" t="s">
        <v>119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78</v>
      </c>
      <c r="BK175" s="230">
        <f>ROUND(I175*H175,2)</f>
        <v>0</v>
      </c>
      <c r="BL175" s="17" t="s">
        <v>126</v>
      </c>
      <c r="BM175" s="229" t="s">
        <v>437</v>
      </c>
    </row>
    <row r="176" s="13" customFormat="1">
      <c r="A176" s="13"/>
      <c r="B176" s="231"/>
      <c r="C176" s="232"/>
      <c r="D176" s="233" t="s">
        <v>128</v>
      </c>
      <c r="E176" s="234" t="s">
        <v>1</v>
      </c>
      <c r="F176" s="235" t="s">
        <v>438</v>
      </c>
      <c r="G176" s="232"/>
      <c r="H176" s="236">
        <v>13.199999999999999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128</v>
      </c>
      <c r="AU176" s="242" t="s">
        <v>82</v>
      </c>
      <c r="AV176" s="13" t="s">
        <v>82</v>
      </c>
      <c r="AW176" s="13" t="s">
        <v>30</v>
      </c>
      <c r="AX176" s="13" t="s">
        <v>78</v>
      </c>
      <c r="AY176" s="242" t="s">
        <v>119</v>
      </c>
    </row>
    <row r="177" s="2" customFormat="1" ht="33" customHeight="1">
      <c r="A177" s="38"/>
      <c r="B177" s="39"/>
      <c r="C177" s="218" t="s">
        <v>237</v>
      </c>
      <c r="D177" s="218" t="s">
        <v>121</v>
      </c>
      <c r="E177" s="219" t="s">
        <v>264</v>
      </c>
      <c r="F177" s="220" t="s">
        <v>265</v>
      </c>
      <c r="G177" s="221" t="s">
        <v>158</v>
      </c>
      <c r="H177" s="222">
        <v>0.14999999999999999</v>
      </c>
      <c r="I177" s="223"/>
      <c r="J177" s="224">
        <f>ROUND(I177*H177,2)</f>
        <v>0</v>
      </c>
      <c r="K177" s="220" t="s">
        <v>125</v>
      </c>
      <c r="L177" s="44"/>
      <c r="M177" s="225" t="s">
        <v>1</v>
      </c>
      <c r="N177" s="226" t="s">
        <v>38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126</v>
      </c>
      <c r="AT177" s="229" t="s">
        <v>121</v>
      </c>
      <c r="AU177" s="229" t="s">
        <v>82</v>
      </c>
      <c r="AY177" s="17" t="s">
        <v>119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78</v>
      </c>
      <c r="BK177" s="230">
        <f>ROUND(I177*H177,2)</f>
        <v>0</v>
      </c>
      <c r="BL177" s="17" t="s">
        <v>126</v>
      </c>
      <c r="BM177" s="229" t="s">
        <v>439</v>
      </c>
    </row>
    <row r="178" s="13" customFormat="1">
      <c r="A178" s="13"/>
      <c r="B178" s="231"/>
      <c r="C178" s="232"/>
      <c r="D178" s="233" t="s">
        <v>128</v>
      </c>
      <c r="E178" s="234" t="s">
        <v>1</v>
      </c>
      <c r="F178" s="235" t="s">
        <v>440</v>
      </c>
      <c r="G178" s="232"/>
      <c r="H178" s="236">
        <v>0.14999999999999999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128</v>
      </c>
      <c r="AU178" s="242" t="s">
        <v>82</v>
      </c>
      <c r="AV178" s="13" t="s">
        <v>82</v>
      </c>
      <c r="AW178" s="13" t="s">
        <v>30</v>
      </c>
      <c r="AX178" s="13" t="s">
        <v>78</v>
      </c>
      <c r="AY178" s="242" t="s">
        <v>119</v>
      </c>
    </row>
    <row r="179" s="12" customFormat="1" ht="22.8" customHeight="1">
      <c r="A179" s="12"/>
      <c r="B179" s="202"/>
      <c r="C179" s="203"/>
      <c r="D179" s="204" t="s">
        <v>72</v>
      </c>
      <c r="E179" s="216" t="s">
        <v>143</v>
      </c>
      <c r="F179" s="216" t="s">
        <v>268</v>
      </c>
      <c r="G179" s="203"/>
      <c r="H179" s="203"/>
      <c r="I179" s="206"/>
      <c r="J179" s="217">
        <f>BK179</f>
        <v>0</v>
      </c>
      <c r="K179" s="203"/>
      <c r="L179" s="208"/>
      <c r="M179" s="209"/>
      <c r="N179" s="210"/>
      <c r="O179" s="210"/>
      <c r="P179" s="211">
        <f>SUM(P180:P187)</f>
        <v>0</v>
      </c>
      <c r="Q179" s="210"/>
      <c r="R179" s="211">
        <f>SUM(R180:R187)</f>
        <v>92.36506399999999</v>
      </c>
      <c r="S179" s="210"/>
      <c r="T179" s="212">
        <f>SUM(T180:T187)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3" t="s">
        <v>78</v>
      </c>
      <c r="AT179" s="214" t="s">
        <v>72</v>
      </c>
      <c r="AU179" s="214" t="s">
        <v>78</v>
      </c>
      <c r="AY179" s="213" t="s">
        <v>119</v>
      </c>
      <c r="BK179" s="215">
        <f>SUM(BK180:BK187)</f>
        <v>0</v>
      </c>
    </row>
    <row r="180" s="2" customFormat="1" ht="24.15" customHeight="1">
      <c r="A180" s="38"/>
      <c r="B180" s="39"/>
      <c r="C180" s="218" t="s">
        <v>242</v>
      </c>
      <c r="D180" s="218" t="s">
        <v>121</v>
      </c>
      <c r="E180" s="219" t="s">
        <v>270</v>
      </c>
      <c r="F180" s="220" t="s">
        <v>271</v>
      </c>
      <c r="G180" s="221" t="s">
        <v>124</v>
      </c>
      <c r="H180" s="222">
        <v>88</v>
      </c>
      <c r="I180" s="223"/>
      <c r="J180" s="224">
        <f>ROUND(I180*H180,2)</f>
        <v>0</v>
      </c>
      <c r="K180" s="220" t="s">
        <v>1</v>
      </c>
      <c r="L180" s="44"/>
      <c r="M180" s="225" t="s">
        <v>1</v>
      </c>
      <c r="N180" s="226" t="s">
        <v>38</v>
      </c>
      <c r="O180" s="91"/>
      <c r="P180" s="227">
        <f>O180*H180</f>
        <v>0</v>
      </c>
      <c r="Q180" s="227">
        <v>0.57499999999999996</v>
      </c>
      <c r="R180" s="227">
        <f>Q180*H180</f>
        <v>50.599999999999994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126</v>
      </c>
      <c r="AT180" s="229" t="s">
        <v>121</v>
      </c>
      <c r="AU180" s="229" t="s">
        <v>82</v>
      </c>
      <c r="AY180" s="17" t="s">
        <v>119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78</v>
      </c>
      <c r="BK180" s="230">
        <f>ROUND(I180*H180,2)</f>
        <v>0</v>
      </c>
      <c r="BL180" s="17" t="s">
        <v>126</v>
      </c>
      <c r="BM180" s="229" t="s">
        <v>441</v>
      </c>
    </row>
    <row r="181" s="13" customFormat="1">
      <c r="A181" s="13"/>
      <c r="B181" s="231"/>
      <c r="C181" s="232"/>
      <c r="D181" s="233" t="s">
        <v>128</v>
      </c>
      <c r="E181" s="234" t="s">
        <v>1</v>
      </c>
      <c r="F181" s="235" t="s">
        <v>392</v>
      </c>
      <c r="G181" s="232"/>
      <c r="H181" s="236">
        <v>88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128</v>
      </c>
      <c r="AU181" s="242" t="s">
        <v>82</v>
      </c>
      <c r="AV181" s="13" t="s">
        <v>82</v>
      </c>
      <c r="AW181" s="13" t="s">
        <v>30</v>
      </c>
      <c r="AX181" s="13" t="s">
        <v>78</v>
      </c>
      <c r="AY181" s="242" t="s">
        <v>119</v>
      </c>
    </row>
    <row r="182" s="2" customFormat="1" ht="24.15" customHeight="1">
      <c r="A182" s="38"/>
      <c r="B182" s="39"/>
      <c r="C182" s="218" t="s">
        <v>247</v>
      </c>
      <c r="D182" s="218" t="s">
        <v>121</v>
      </c>
      <c r="E182" s="219" t="s">
        <v>274</v>
      </c>
      <c r="F182" s="220" t="s">
        <v>275</v>
      </c>
      <c r="G182" s="221" t="s">
        <v>124</v>
      </c>
      <c r="H182" s="222">
        <v>88</v>
      </c>
      <c r="I182" s="223"/>
      <c r="J182" s="224">
        <f>ROUND(I182*H182,2)</f>
        <v>0</v>
      </c>
      <c r="K182" s="220" t="s">
        <v>125</v>
      </c>
      <c r="L182" s="44"/>
      <c r="M182" s="225" t="s">
        <v>1</v>
      </c>
      <c r="N182" s="226" t="s">
        <v>38</v>
      </c>
      <c r="O182" s="91"/>
      <c r="P182" s="227">
        <f>O182*H182</f>
        <v>0</v>
      </c>
      <c r="Q182" s="227">
        <v>0.345383</v>
      </c>
      <c r="R182" s="227">
        <f>Q182*H182</f>
        <v>30.393704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126</v>
      </c>
      <c r="AT182" s="229" t="s">
        <v>121</v>
      </c>
      <c r="AU182" s="229" t="s">
        <v>82</v>
      </c>
      <c r="AY182" s="17" t="s">
        <v>119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78</v>
      </c>
      <c r="BK182" s="230">
        <f>ROUND(I182*H182,2)</f>
        <v>0</v>
      </c>
      <c r="BL182" s="17" t="s">
        <v>126</v>
      </c>
      <c r="BM182" s="229" t="s">
        <v>442</v>
      </c>
    </row>
    <row r="183" s="13" customFormat="1">
      <c r="A183" s="13"/>
      <c r="B183" s="231"/>
      <c r="C183" s="232"/>
      <c r="D183" s="233" t="s">
        <v>128</v>
      </c>
      <c r="E183" s="234" t="s">
        <v>1</v>
      </c>
      <c r="F183" s="235" t="s">
        <v>392</v>
      </c>
      <c r="G183" s="232"/>
      <c r="H183" s="236">
        <v>88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128</v>
      </c>
      <c r="AU183" s="242" t="s">
        <v>82</v>
      </c>
      <c r="AV183" s="13" t="s">
        <v>82</v>
      </c>
      <c r="AW183" s="13" t="s">
        <v>30</v>
      </c>
      <c r="AX183" s="13" t="s">
        <v>78</v>
      </c>
      <c r="AY183" s="242" t="s">
        <v>119</v>
      </c>
    </row>
    <row r="184" s="2" customFormat="1" ht="33" customHeight="1">
      <c r="A184" s="38"/>
      <c r="B184" s="39"/>
      <c r="C184" s="218" t="s">
        <v>253</v>
      </c>
      <c r="D184" s="218" t="s">
        <v>121</v>
      </c>
      <c r="E184" s="219" t="s">
        <v>278</v>
      </c>
      <c r="F184" s="220" t="s">
        <v>279</v>
      </c>
      <c r="G184" s="221" t="s">
        <v>124</v>
      </c>
      <c r="H184" s="222">
        <v>88</v>
      </c>
      <c r="I184" s="223"/>
      <c r="J184" s="224">
        <f>ROUND(I184*H184,2)</f>
        <v>0</v>
      </c>
      <c r="K184" s="220" t="s">
        <v>125</v>
      </c>
      <c r="L184" s="44"/>
      <c r="M184" s="225" t="s">
        <v>1</v>
      </c>
      <c r="N184" s="226" t="s">
        <v>38</v>
      </c>
      <c r="O184" s="91"/>
      <c r="P184" s="227">
        <f>O184*H184</f>
        <v>0</v>
      </c>
      <c r="Q184" s="227">
        <v>0.11162</v>
      </c>
      <c r="R184" s="227">
        <f>Q184*H184</f>
        <v>9.8225599999999993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126</v>
      </c>
      <c r="AT184" s="229" t="s">
        <v>121</v>
      </c>
      <c r="AU184" s="229" t="s">
        <v>82</v>
      </c>
      <c r="AY184" s="17" t="s">
        <v>119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78</v>
      </c>
      <c r="BK184" s="230">
        <f>ROUND(I184*H184,2)</f>
        <v>0</v>
      </c>
      <c r="BL184" s="17" t="s">
        <v>126</v>
      </c>
      <c r="BM184" s="229" t="s">
        <v>443</v>
      </c>
    </row>
    <row r="185" s="13" customFormat="1">
      <c r="A185" s="13"/>
      <c r="B185" s="231"/>
      <c r="C185" s="232"/>
      <c r="D185" s="233" t="s">
        <v>128</v>
      </c>
      <c r="E185" s="234" t="s">
        <v>1</v>
      </c>
      <c r="F185" s="235" t="s">
        <v>392</v>
      </c>
      <c r="G185" s="232"/>
      <c r="H185" s="236">
        <v>88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128</v>
      </c>
      <c r="AU185" s="242" t="s">
        <v>82</v>
      </c>
      <c r="AV185" s="13" t="s">
        <v>82</v>
      </c>
      <c r="AW185" s="13" t="s">
        <v>30</v>
      </c>
      <c r="AX185" s="13" t="s">
        <v>78</v>
      </c>
      <c r="AY185" s="242" t="s">
        <v>119</v>
      </c>
    </row>
    <row r="186" s="2" customFormat="1" ht="24.15" customHeight="1">
      <c r="A186" s="38"/>
      <c r="B186" s="39"/>
      <c r="C186" s="243" t="s">
        <v>258</v>
      </c>
      <c r="D186" s="243" t="s">
        <v>188</v>
      </c>
      <c r="E186" s="244" t="s">
        <v>282</v>
      </c>
      <c r="F186" s="245" t="s">
        <v>283</v>
      </c>
      <c r="G186" s="246" t="s">
        <v>124</v>
      </c>
      <c r="H186" s="247">
        <v>8.8000000000000007</v>
      </c>
      <c r="I186" s="248"/>
      <c r="J186" s="249">
        <f>ROUND(I186*H186,2)</f>
        <v>0</v>
      </c>
      <c r="K186" s="245" t="s">
        <v>125</v>
      </c>
      <c r="L186" s="250"/>
      <c r="M186" s="251" t="s">
        <v>1</v>
      </c>
      <c r="N186" s="252" t="s">
        <v>38</v>
      </c>
      <c r="O186" s="91"/>
      <c r="P186" s="227">
        <f>O186*H186</f>
        <v>0</v>
      </c>
      <c r="Q186" s="227">
        <v>0.17599999999999999</v>
      </c>
      <c r="R186" s="227">
        <f>Q186*H186</f>
        <v>1.5488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162</v>
      </c>
      <c r="AT186" s="229" t="s">
        <v>188</v>
      </c>
      <c r="AU186" s="229" t="s">
        <v>82</v>
      </c>
      <c r="AY186" s="17" t="s">
        <v>119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78</v>
      </c>
      <c r="BK186" s="230">
        <f>ROUND(I186*H186,2)</f>
        <v>0</v>
      </c>
      <c r="BL186" s="17" t="s">
        <v>126</v>
      </c>
      <c r="BM186" s="229" t="s">
        <v>444</v>
      </c>
    </row>
    <row r="187" s="13" customFormat="1">
      <c r="A187" s="13"/>
      <c r="B187" s="231"/>
      <c r="C187" s="232"/>
      <c r="D187" s="233" t="s">
        <v>128</v>
      </c>
      <c r="E187" s="234" t="s">
        <v>1</v>
      </c>
      <c r="F187" s="235" t="s">
        <v>445</v>
      </c>
      <c r="G187" s="232"/>
      <c r="H187" s="236">
        <v>8.8000000000000007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128</v>
      </c>
      <c r="AU187" s="242" t="s">
        <v>82</v>
      </c>
      <c r="AV187" s="13" t="s">
        <v>82</v>
      </c>
      <c r="AW187" s="13" t="s">
        <v>30</v>
      </c>
      <c r="AX187" s="13" t="s">
        <v>78</v>
      </c>
      <c r="AY187" s="242" t="s">
        <v>119</v>
      </c>
    </row>
    <row r="188" s="12" customFormat="1" ht="22.8" customHeight="1">
      <c r="A188" s="12"/>
      <c r="B188" s="202"/>
      <c r="C188" s="203"/>
      <c r="D188" s="204" t="s">
        <v>72</v>
      </c>
      <c r="E188" s="216" t="s">
        <v>162</v>
      </c>
      <c r="F188" s="216" t="s">
        <v>287</v>
      </c>
      <c r="G188" s="203"/>
      <c r="H188" s="203"/>
      <c r="I188" s="206"/>
      <c r="J188" s="217">
        <f>BK188</f>
        <v>0</v>
      </c>
      <c r="K188" s="203"/>
      <c r="L188" s="208"/>
      <c r="M188" s="209"/>
      <c r="N188" s="210"/>
      <c r="O188" s="210"/>
      <c r="P188" s="211">
        <f>SUM(P189:P204)</f>
        <v>0</v>
      </c>
      <c r="Q188" s="210"/>
      <c r="R188" s="211">
        <f>SUM(R189:R204)</f>
        <v>1.2109363656000001</v>
      </c>
      <c r="S188" s="210"/>
      <c r="T188" s="212">
        <f>SUM(T189:T204)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78</v>
      </c>
      <c r="AT188" s="214" t="s">
        <v>72</v>
      </c>
      <c r="AU188" s="214" t="s">
        <v>78</v>
      </c>
      <c r="AY188" s="213" t="s">
        <v>119</v>
      </c>
      <c r="BK188" s="215">
        <f>SUM(BK189:BK204)</f>
        <v>0</v>
      </c>
    </row>
    <row r="189" s="2" customFormat="1" ht="24.15" customHeight="1">
      <c r="A189" s="38"/>
      <c r="B189" s="39"/>
      <c r="C189" s="218" t="s">
        <v>263</v>
      </c>
      <c r="D189" s="218" t="s">
        <v>121</v>
      </c>
      <c r="E189" s="219" t="s">
        <v>446</v>
      </c>
      <c r="F189" s="220" t="s">
        <v>447</v>
      </c>
      <c r="G189" s="221" t="s">
        <v>140</v>
      </c>
      <c r="H189" s="222">
        <v>110</v>
      </c>
      <c r="I189" s="223"/>
      <c r="J189" s="224">
        <f>ROUND(I189*H189,2)</f>
        <v>0</v>
      </c>
      <c r="K189" s="220" t="s">
        <v>125</v>
      </c>
      <c r="L189" s="44"/>
      <c r="M189" s="225" t="s">
        <v>1</v>
      </c>
      <c r="N189" s="226" t="s">
        <v>38</v>
      </c>
      <c r="O189" s="91"/>
      <c r="P189" s="227">
        <f>O189*H189</f>
        <v>0</v>
      </c>
      <c r="Q189" s="227">
        <v>1.2999999999999999E-05</v>
      </c>
      <c r="R189" s="227">
        <f>Q189*H189</f>
        <v>0.0014299999999999999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126</v>
      </c>
      <c r="AT189" s="229" t="s">
        <v>121</v>
      </c>
      <c r="AU189" s="229" t="s">
        <v>82</v>
      </c>
      <c r="AY189" s="17" t="s">
        <v>119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78</v>
      </c>
      <c r="BK189" s="230">
        <f>ROUND(I189*H189,2)</f>
        <v>0</v>
      </c>
      <c r="BL189" s="17" t="s">
        <v>126</v>
      </c>
      <c r="BM189" s="229" t="s">
        <v>448</v>
      </c>
    </row>
    <row r="190" s="13" customFormat="1">
      <c r="A190" s="13"/>
      <c r="B190" s="231"/>
      <c r="C190" s="232"/>
      <c r="D190" s="233" t="s">
        <v>128</v>
      </c>
      <c r="E190" s="234" t="s">
        <v>1</v>
      </c>
      <c r="F190" s="235" t="s">
        <v>449</v>
      </c>
      <c r="G190" s="232"/>
      <c r="H190" s="236">
        <v>110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128</v>
      </c>
      <c r="AU190" s="242" t="s">
        <v>82</v>
      </c>
      <c r="AV190" s="13" t="s">
        <v>82</v>
      </c>
      <c r="AW190" s="13" t="s">
        <v>30</v>
      </c>
      <c r="AX190" s="13" t="s">
        <v>78</v>
      </c>
      <c r="AY190" s="242" t="s">
        <v>119</v>
      </c>
    </row>
    <row r="191" s="2" customFormat="1" ht="24.15" customHeight="1">
      <c r="A191" s="38"/>
      <c r="B191" s="39"/>
      <c r="C191" s="243" t="s">
        <v>269</v>
      </c>
      <c r="D191" s="243" t="s">
        <v>188</v>
      </c>
      <c r="E191" s="244" t="s">
        <v>450</v>
      </c>
      <c r="F191" s="245" t="s">
        <v>451</v>
      </c>
      <c r="G191" s="246" t="s">
        <v>140</v>
      </c>
      <c r="H191" s="247">
        <v>110</v>
      </c>
      <c r="I191" s="248"/>
      <c r="J191" s="249">
        <f>ROUND(I191*H191,2)</f>
        <v>0</v>
      </c>
      <c r="K191" s="245" t="s">
        <v>125</v>
      </c>
      <c r="L191" s="250"/>
      <c r="M191" s="251" t="s">
        <v>1</v>
      </c>
      <c r="N191" s="252" t="s">
        <v>38</v>
      </c>
      <c r="O191" s="91"/>
      <c r="P191" s="227">
        <f>O191*H191</f>
        <v>0</v>
      </c>
      <c r="Q191" s="227">
        <v>0.0038300000000000001</v>
      </c>
      <c r="R191" s="227">
        <f>Q191*H191</f>
        <v>0.42130000000000001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162</v>
      </c>
      <c r="AT191" s="229" t="s">
        <v>188</v>
      </c>
      <c r="AU191" s="229" t="s">
        <v>82</v>
      </c>
      <c r="AY191" s="17" t="s">
        <v>119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78</v>
      </c>
      <c r="BK191" s="230">
        <f>ROUND(I191*H191,2)</f>
        <v>0</v>
      </c>
      <c r="BL191" s="17" t="s">
        <v>126</v>
      </c>
      <c r="BM191" s="229" t="s">
        <v>452</v>
      </c>
    </row>
    <row r="192" s="13" customFormat="1">
      <c r="A192" s="13"/>
      <c r="B192" s="231"/>
      <c r="C192" s="232"/>
      <c r="D192" s="233" t="s">
        <v>128</v>
      </c>
      <c r="E192" s="234" t="s">
        <v>1</v>
      </c>
      <c r="F192" s="235" t="s">
        <v>453</v>
      </c>
      <c r="G192" s="232"/>
      <c r="H192" s="236">
        <v>110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128</v>
      </c>
      <c r="AU192" s="242" t="s">
        <v>82</v>
      </c>
      <c r="AV192" s="13" t="s">
        <v>82</v>
      </c>
      <c r="AW192" s="13" t="s">
        <v>30</v>
      </c>
      <c r="AX192" s="13" t="s">
        <v>78</v>
      </c>
      <c r="AY192" s="242" t="s">
        <v>119</v>
      </c>
    </row>
    <row r="193" s="2" customFormat="1" ht="24.15" customHeight="1">
      <c r="A193" s="38"/>
      <c r="B193" s="39"/>
      <c r="C193" s="218" t="s">
        <v>273</v>
      </c>
      <c r="D193" s="218" t="s">
        <v>121</v>
      </c>
      <c r="E193" s="219" t="s">
        <v>454</v>
      </c>
      <c r="F193" s="220" t="s">
        <v>455</v>
      </c>
      <c r="G193" s="221" t="s">
        <v>456</v>
      </c>
      <c r="H193" s="222">
        <v>6</v>
      </c>
      <c r="I193" s="223"/>
      <c r="J193" s="224">
        <f>ROUND(I193*H193,2)</f>
        <v>0</v>
      </c>
      <c r="K193" s="220" t="s">
        <v>125</v>
      </c>
      <c r="L193" s="44"/>
      <c r="M193" s="225" t="s">
        <v>1</v>
      </c>
      <c r="N193" s="226" t="s">
        <v>38</v>
      </c>
      <c r="O193" s="91"/>
      <c r="P193" s="227">
        <f>O193*H193</f>
        <v>0</v>
      </c>
      <c r="Q193" s="227">
        <v>0.0001782</v>
      </c>
      <c r="R193" s="227">
        <f>Q193*H193</f>
        <v>0.0010692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126</v>
      </c>
      <c r="AT193" s="229" t="s">
        <v>121</v>
      </c>
      <c r="AU193" s="229" t="s">
        <v>82</v>
      </c>
      <c r="AY193" s="17" t="s">
        <v>119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78</v>
      </c>
      <c r="BK193" s="230">
        <f>ROUND(I193*H193,2)</f>
        <v>0</v>
      </c>
      <c r="BL193" s="17" t="s">
        <v>126</v>
      </c>
      <c r="BM193" s="229" t="s">
        <v>457</v>
      </c>
    </row>
    <row r="194" s="13" customFormat="1">
      <c r="A194" s="13"/>
      <c r="B194" s="231"/>
      <c r="C194" s="232"/>
      <c r="D194" s="233" t="s">
        <v>128</v>
      </c>
      <c r="E194" s="234" t="s">
        <v>1</v>
      </c>
      <c r="F194" s="235" t="s">
        <v>149</v>
      </c>
      <c r="G194" s="232"/>
      <c r="H194" s="236">
        <v>6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128</v>
      </c>
      <c r="AU194" s="242" t="s">
        <v>82</v>
      </c>
      <c r="AV194" s="13" t="s">
        <v>82</v>
      </c>
      <c r="AW194" s="13" t="s">
        <v>30</v>
      </c>
      <c r="AX194" s="13" t="s">
        <v>78</v>
      </c>
      <c r="AY194" s="242" t="s">
        <v>119</v>
      </c>
    </row>
    <row r="195" s="2" customFormat="1" ht="24.15" customHeight="1">
      <c r="A195" s="38"/>
      <c r="B195" s="39"/>
      <c r="C195" s="218" t="s">
        <v>277</v>
      </c>
      <c r="D195" s="218" t="s">
        <v>121</v>
      </c>
      <c r="E195" s="219" t="s">
        <v>458</v>
      </c>
      <c r="F195" s="220" t="s">
        <v>459</v>
      </c>
      <c r="G195" s="221" t="s">
        <v>300</v>
      </c>
      <c r="H195" s="222">
        <v>6</v>
      </c>
      <c r="I195" s="223"/>
      <c r="J195" s="224">
        <f>ROUND(I195*H195,2)</f>
        <v>0</v>
      </c>
      <c r="K195" s="220" t="s">
        <v>125</v>
      </c>
      <c r="L195" s="44"/>
      <c r="M195" s="225" t="s">
        <v>1</v>
      </c>
      <c r="N195" s="226" t="s">
        <v>38</v>
      </c>
      <c r="O195" s="91"/>
      <c r="P195" s="227">
        <f>O195*H195</f>
        <v>0</v>
      </c>
      <c r="Q195" s="227">
        <v>0.082051250000000006</v>
      </c>
      <c r="R195" s="227">
        <f>Q195*H195</f>
        <v>0.49230750000000001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126</v>
      </c>
      <c r="AT195" s="229" t="s">
        <v>121</v>
      </c>
      <c r="AU195" s="229" t="s">
        <v>82</v>
      </c>
      <c r="AY195" s="17" t="s">
        <v>119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78</v>
      </c>
      <c r="BK195" s="230">
        <f>ROUND(I195*H195,2)</f>
        <v>0</v>
      </c>
      <c r="BL195" s="17" t="s">
        <v>126</v>
      </c>
      <c r="BM195" s="229" t="s">
        <v>460</v>
      </c>
    </row>
    <row r="196" s="13" customFormat="1">
      <c r="A196" s="13"/>
      <c r="B196" s="231"/>
      <c r="C196" s="232"/>
      <c r="D196" s="233" t="s">
        <v>128</v>
      </c>
      <c r="E196" s="234" t="s">
        <v>1</v>
      </c>
      <c r="F196" s="235" t="s">
        <v>149</v>
      </c>
      <c r="G196" s="232"/>
      <c r="H196" s="236">
        <v>6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128</v>
      </c>
      <c r="AU196" s="242" t="s">
        <v>82</v>
      </c>
      <c r="AV196" s="13" t="s">
        <v>82</v>
      </c>
      <c r="AW196" s="13" t="s">
        <v>30</v>
      </c>
      <c r="AX196" s="13" t="s">
        <v>78</v>
      </c>
      <c r="AY196" s="242" t="s">
        <v>119</v>
      </c>
    </row>
    <row r="197" s="2" customFormat="1" ht="33" customHeight="1">
      <c r="A197" s="38"/>
      <c r="B197" s="39"/>
      <c r="C197" s="218" t="s">
        <v>281</v>
      </c>
      <c r="D197" s="218" t="s">
        <v>121</v>
      </c>
      <c r="E197" s="219" t="s">
        <v>461</v>
      </c>
      <c r="F197" s="220" t="s">
        <v>462</v>
      </c>
      <c r="G197" s="221" t="s">
        <v>300</v>
      </c>
      <c r="H197" s="222">
        <v>6</v>
      </c>
      <c r="I197" s="223"/>
      <c r="J197" s="224">
        <f>ROUND(I197*H197,2)</f>
        <v>0</v>
      </c>
      <c r="K197" s="220" t="s">
        <v>125</v>
      </c>
      <c r="L197" s="44"/>
      <c r="M197" s="225" t="s">
        <v>1</v>
      </c>
      <c r="N197" s="226" t="s">
        <v>38</v>
      </c>
      <c r="O197" s="91"/>
      <c r="P197" s="227">
        <f>O197*H197</f>
        <v>0</v>
      </c>
      <c r="Q197" s="227">
        <v>0.0118894776</v>
      </c>
      <c r="R197" s="227">
        <f>Q197*H197</f>
        <v>0.071336865599999993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126</v>
      </c>
      <c r="AT197" s="229" t="s">
        <v>121</v>
      </c>
      <c r="AU197" s="229" t="s">
        <v>82</v>
      </c>
      <c r="AY197" s="17" t="s">
        <v>119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78</v>
      </c>
      <c r="BK197" s="230">
        <f>ROUND(I197*H197,2)</f>
        <v>0</v>
      </c>
      <c r="BL197" s="17" t="s">
        <v>126</v>
      </c>
      <c r="BM197" s="229" t="s">
        <v>463</v>
      </c>
    </row>
    <row r="198" s="13" customFormat="1">
      <c r="A198" s="13"/>
      <c r="B198" s="231"/>
      <c r="C198" s="232"/>
      <c r="D198" s="233" t="s">
        <v>128</v>
      </c>
      <c r="E198" s="234" t="s">
        <v>1</v>
      </c>
      <c r="F198" s="235" t="s">
        <v>149</v>
      </c>
      <c r="G198" s="232"/>
      <c r="H198" s="236">
        <v>6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128</v>
      </c>
      <c r="AU198" s="242" t="s">
        <v>82</v>
      </c>
      <c r="AV198" s="13" t="s">
        <v>82</v>
      </c>
      <c r="AW198" s="13" t="s">
        <v>30</v>
      </c>
      <c r="AX198" s="13" t="s">
        <v>78</v>
      </c>
      <c r="AY198" s="242" t="s">
        <v>119</v>
      </c>
    </row>
    <row r="199" s="2" customFormat="1" ht="24.15" customHeight="1">
      <c r="A199" s="38"/>
      <c r="B199" s="39"/>
      <c r="C199" s="218" t="s">
        <v>288</v>
      </c>
      <c r="D199" s="218" t="s">
        <v>121</v>
      </c>
      <c r="E199" s="219" t="s">
        <v>464</v>
      </c>
      <c r="F199" s="220" t="s">
        <v>465</v>
      </c>
      <c r="G199" s="221" t="s">
        <v>300</v>
      </c>
      <c r="H199" s="222">
        <v>6</v>
      </c>
      <c r="I199" s="223"/>
      <c r="J199" s="224">
        <f>ROUND(I199*H199,2)</f>
        <v>0</v>
      </c>
      <c r="K199" s="220" t="s">
        <v>125</v>
      </c>
      <c r="L199" s="44"/>
      <c r="M199" s="225" t="s">
        <v>1</v>
      </c>
      <c r="N199" s="226" t="s">
        <v>38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126</v>
      </c>
      <c r="AT199" s="229" t="s">
        <v>121</v>
      </c>
      <c r="AU199" s="229" t="s">
        <v>82</v>
      </c>
      <c r="AY199" s="17" t="s">
        <v>119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78</v>
      </c>
      <c r="BK199" s="230">
        <f>ROUND(I199*H199,2)</f>
        <v>0</v>
      </c>
      <c r="BL199" s="17" t="s">
        <v>126</v>
      </c>
      <c r="BM199" s="229" t="s">
        <v>466</v>
      </c>
    </row>
    <row r="200" s="13" customFormat="1">
      <c r="A200" s="13"/>
      <c r="B200" s="231"/>
      <c r="C200" s="232"/>
      <c r="D200" s="233" t="s">
        <v>128</v>
      </c>
      <c r="E200" s="234" t="s">
        <v>1</v>
      </c>
      <c r="F200" s="235" t="s">
        <v>149</v>
      </c>
      <c r="G200" s="232"/>
      <c r="H200" s="236">
        <v>6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128</v>
      </c>
      <c r="AU200" s="242" t="s">
        <v>82</v>
      </c>
      <c r="AV200" s="13" t="s">
        <v>82</v>
      </c>
      <c r="AW200" s="13" t="s">
        <v>30</v>
      </c>
      <c r="AX200" s="13" t="s">
        <v>78</v>
      </c>
      <c r="AY200" s="242" t="s">
        <v>119</v>
      </c>
    </row>
    <row r="201" s="2" customFormat="1" ht="33" customHeight="1">
      <c r="A201" s="38"/>
      <c r="B201" s="39"/>
      <c r="C201" s="218" t="s">
        <v>292</v>
      </c>
      <c r="D201" s="218" t="s">
        <v>121</v>
      </c>
      <c r="E201" s="219" t="s">
        <v>467</v>
      </c>
      <c r="F201" s="220" t="s">
        <v>468</v>
      </c>
      <c r="G201" s="221" t="s">
        <v>300</v>
      </c>
      <c r="H201" s="222">
        <v>6</v>
      </c>
      <c r="I201" s="223"/>
      <c r="J201" s="224">
        <f>ROUND(I201*H201,2)</f>
        <v>0</v>
      </c>
      <c r="K201" s="220" t="s">
        <v>125</v>
      </c>
      <c r="L201" s="44"/>
      <c r="M201" s="225" t="s">
        <v>1</v>
      </c>
      <c r="N201" s="226" t="s">
        <v>38</v>
      </c>
      <c r="O201" s="91"/>
      <c r="P201" s="227">
        <f>O201*H201</f>
        <v>0</v>
      </c>
      <c r="Q201" s="227">
        <v>0.037248799999999999</v>
      </c>
      <c r="R201" s="227">
        <f>Q201*H201</f>
        <v>0.22349279999999999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126</v>
      </c>
      <c r="AT201" s="229" t="s">
        <v>121</v>
      </c>
      <c r="AU201" s="229" t="s">
        <v>82</v>
      </c>
      <c r="AY201" s="17" t="s">
        <v>119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78</v>
      </c>
      <c r="BK201" s="230">
        <f>ROUND(I201*H201,2)</f>
        <v>0</v>
      </c>
      <c r="BL201" s="17" t="s">
        <v>126</v>
      </c>
      <c r="BM201" s="229" t="s">
        <v>469</v>
      </c>
    </row>
    <row r="202" s="13" customFormat="1">
      <c r="A202" s="13"/>
      <c r="B202" s="231"/>
      <c r="C202" s="232"/>
      <c r="D202" s="233" t="s">
        <v>128</v>
      </c>
      <c r="E202" s="234" t="s">
        <v>1</v>
      </c>
      <c r="F202" s="235" t="s">
        <v>149</v>
      </c>
      <c r="G202" s="232"/>
      <c r="H202" s="236">
        <v>6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128</v>
      </c>
      <c r="AU202" s="242" t="s">
        <v>82</v>
      </c>
      <c r="AV202" s="13" t="s">
        <v>82</v>
      </c>
      <c r="AW202" s="13" t="s">
        <v>30</v>
      </c>
      <c r="AX202" s="13" t="s">
        <v>78</v>
      </c>
      <c r="AY202" s="242" t="s">
        <v>119</v>
      </c>
    </row>
    <row r="203" s="2" customFormat="1" ht="24.15" customHeight="1">
      <c r="A203" s="38"/>
      <c r="B203" s="39"/>
      <c r="C203" s="218" t="s">
        <v>297</v>
      </c>
      <c r="D203" s="218" t="s">
        <v>121</v>
      </c>
      <c r="E203" s="219" t="s">
        <v>470</v>
      </c>
      <c r="F203" s="220" t="s">
        <v>471</v>
      </c>
      <c r="G203" s="221" t="s">
        <v>326</v>
      </c>
      <c r="H203" s="222">
        <v>2</v>
      </c>
      <c r="I203" s="223"/>
      <c r="J203" s="224">
        <f>ROUND(I203*H203,2)</f>
        <v>0</v>
      </c>
      <c r="K203" s="220" t="s">
        <v>1</v>
      </c>
      <c r="L203" s="44"/>
      <c r="M203" s="225" t="s">
        <v>1</v>
      </c>
      <c r="N203" s="226" t="s">
        <v>38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126</v>
      </c>
      <c r="AT203" s="229" t="s">
        <v>121</v>
      </c>
      <c r="AU203" s="229" t="s">
        <v>82</v>
      </c>
      <c r="AY203" s="17" t="s">
        <v>119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78</v>
      </c>
      <c r="BK203" s="230">
        <f>ROUND(I203*H203,2)</f>
        <v>0</v>
      </c>
      <c r="BL203" s="17" t="s">
        <v>126</v>
      </c>
      <c r="BM203" s="229" t="s">
        <v>472</v>
      </c>
    </row>
    <row r="204" s="13" customFormat="1">
      <c r="A204" s="13"/>
      <c r="B204" s="231"/>
      <c r="C204" s="232"/>
      <c r="D204" s="233" t="s">
        <v>128</v>
      </c>
      <c r="E204" s="234" t="s">
        <v>1</v>
      </c>
      <c r="F204" s="235" t="s">
        <v>82</v>
      </c>
      <c r="G204" s="232"/>
      <c r="H204" s="236">
        <v>2</v>
      </c>
      <c r="I204" s="237"/>
      <c r="J204" s="232"/>
      <c r="K204" s="232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128</v>
      </c>
      <c r="AU204" s="242" t="s">
        <v>82</v>
      </c>
      <c r="AV204" s="13" t="s">
        <v>82</v>
      </c>
      <c r="AW204" s="13" t="s">
        <v>30</v>
      </c>
      <c r="AX204" s="13" t="s">
        <v>78</v>
      </c>
      <c r="AY204" s="242" t="s">
        <v>119</v>
      </c>
    </row>
    <row r="205" s="12" customFormat="1" ht="22.8" customHeight="1">
      <c r="A205" s="12"/>
      <c r="B205" s="202"/>
      <c r="C205" s="203"/>
      <c r="D205" s="204" t="s">
        <v>72</v>
      </c>
      <c r="E205" s="216" t="s">
        <v>167</v>
      </c>
      <c r="F205" s="216" t="s">
        <v>353</v>
      </c>
      <c r="G205" s="203"/>
      <c r="H205" s="203"/>
      <c r="I205" s="206"/>
      <c r="J205" s="217">
        <f>BK205</f>
        <v>0</v>
      </c>
      <c r="K205" s="203"/>
      <c r="L205" s="208"/>
      <c r="M205" s="209"/>
      <c r="N205" s="210"/>
      <c r="O205" s="210"/>
      <c r="P205" s="211">
        <f>SUM(P206:P207)</f>
        <v>0</v>
      </c>
      <c r="Q205" s="210"/>
      <c r="R205" s="211">
        <f>SUM(R206:R207)</f>
        <v>0</v>
      </c>
      <c r="S205" s="210"/>
      <c r="T205" s="212">
        <f>SUM(T206:T207)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3" t="s">
        <v>78</v>
      </c>
      <c r="AT205" s="214" t="s">
        <v>72</v>
      </c>
      <c r="AU205" s="214" t="s">
        <v>78</v>
      </c>
      <c r="AY205" s="213" t="s">
        <v>119</v>
      </c>
      <c r="BK205" s="215">
        <f>SUM(BK206:BK207)</f>
        <v>0</v>
      </c>
    </row>
    <row r="206" s="2" customFormat="1" ht="24.15" customHeight="1">
      <c r="A206" s="38"/>
      <c r="B206" s="39"/>
      <c r="C206" s="218" t="s">
        <v>302</v>
      </c>
      <c r="D206" s="218" t="s">
        <v>121</v>
      </c>
      <c r="E206" s="219" t="s">
        <v>355</v>
      </c>
      <c r="F206" s="220" t="s">
        <v>356</v>
      </c>
      <c r="G206" s="221" t="s">
        <v>124</v>
      </c>
      <c r="H206" s="222">
        <v>88</v>
      </c>
      <c r="I206" s="223"/>
      <c r="J206" s="224">
        <f>ROUND(I206*H206,2)</f>
        <v>0</v>
      </c>
      <c r="K206" s="220" t="s">
        <v>125</v>
      </c>
      <c r="L206" s="44"/>
      <c r="M206" s="225" t="s">
        <v>1</v>
      </c>
      <c r="N206" s="226" t="s">
        <v>38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126</v>
      </c>
      <c r="AT206" s="229" t="s">
        <v>121</v>
      </c>
      <c r="AU206" s="229" t="s">
        <v>82</v>
      </c>
      <c r="AY206" s="17" t="s">
        <v>119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78</v>
      </c>
      <c r="BK206" s="230">
        <f>ROUND(I206*H206,2)</f>
        <v>0</v>
      </c>
      <c r="BL206" s="17" t="s">
        <v>126</v>
      </c>
      <c r="BM206" s="229" t="s">
        <v>473</v>
      </c>
    </row>
    <row r="207" s="13" customFormat="1">
      <c r="A207" s="13"/>
      <c r="B207" s="231"/>
      <c r="C207" s="232"/>
      <c r="D207" s="233" t="s">
        <v>128</v>
      </c>
      <c r="E207" s="234" t="s">
        <v>1</v>
      </c>
      <c r="F207" s="235" t="s">
        <v>392</v>
      </c>
      <c r="G207" s="232"/>
      <c r="H207" s="236">
        <v>88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128</v>
      </c>
      <c r="AU207" s="242" t="s">
        <v>82</v>
      </c>
      <c r="AV207" s="13" t="s">
        <v>82</v>
      </c>
      <c r="AW207" s="13" t="s">
        <v>30</v>
      </c>
      <c r="AX207" s="13" t="s">
        <v>78</v>
      </c>
      <c r="AY207" s="242" t="s">
        <v>119</v>
      </c>
    </row>
    <row r="208" s="12" customFormat="1" ht="22.8" customHeight="1">
      <c r="A208" s="12"/>
      <c r="B208" s="202"/>
      <c r="C208" s="203"/>
      <c r="D208" s="204" t="s">
        <v>72</v>
      </c>
      <c r="E208" s="216" t="s">
        <v>358</v>
      </c>
      <c r="F208" s="216" t="s">
        <v>359</v>
      </c>
      <c r="G208" s="203"/>
      <c r="H208" s="203"/>
      <c r="I208" s="206"/>
      <c r="J208" s="217">
        <f>BK208</f>
        <v>0</v>
      </c>
      <c r="K208" s="203"/>
      <c r="L208" s="208"/>
      <c r="M208" s="209"/>
      <c r="N208" s="210"/>
      <c r="O208" s="210"/>
      <c r="P208" s="211">
        <f>SUM(P209:P218)</f>
        <v>0</v>
      </c>
      <c r="Q208" s="210"/>
      <c r="R208" s="211">
        <f>SUM(R209:R218)</f>
        <v>0</v>
      </c>
      <c r="S208" s="210"/>
      <c r="T208" s="212">
        <f>SUM(T209:T218)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3" t="s">
        <v>78</v>
      </c>
      <c r="AT208" s="214" t="s">
        <v>72</v>
      </c>
      <c r="AU208" s="214" t="s">
        <v>78</v>
      </c>
      <c r="AY208" s="213" t="s">
        <v>119</v>
      </c>
      <c r="BK208" s="215">
        <f>SUM(BK209:BK218)</f>
        <v>0</v>
      </c>
    </row>
    <row r="209" s="2" customFormat="1" ht="16.5" customHeight="1">
      <c r="A209" s="38"/>
      <c r="B209" s="39"/>
      <c r="C209" s="218" t="s">
        <v>306</v>
      </c>
      <c r="D209" s="218" t="s">
        <v>121</v>
      </c>
      <c r="E209" s="219" t="s">
        <v>361</v>
      </c>
      <c r="F209" s="220" t="s">
        <v>362</v>
      </c>
      <c r="G209" s="221" t="s">
        <v>191</v>
      </c>
      <c r="H209" s="222">
        <v>67.319999999999993</v>
      </c>
      <c r="I209" s="223"/>
      <c r="J209" s="224">
        <f>ROUND(I209*H209,2)</f>
        <v>0</v>
      </c>
      <c r="K209" s="220" t="s">
        <v>125</v>
      </c>
      <c r="L209" s="44"/>
      <c r="M209" s="225" t="s">
        <v>1</v>
      </c>
      <c r="N209" s="226" t="s">
        <v>38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126</v>
      </c>
      <c r="AT209" s="229" t="s">
        <v>121</v>
      </c>
      <c r="AU209" s="229" t="s">
        <v>82</v>
      </c>
      <c r="AY209" s="17" t="s">
        <v>119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78</v>
      </c>
      <c r="BK209" s="230">
        <f>ROUND(I209*H209,2)</f>
        <v>0</v>
      </c>
      <c r="BL209" s="17" t="s">
        <v>126</v>
      </c>
      <c r="BM209" s="229" t="s">
        <v>474</v>
      </c>
    </row>
    <row r="210" s="13" customFormat="1">
      <c r="A210" s="13"/>
      <c r="B210" s="231"/>
      <c r="C210" s="232"/>
      <c r="D210" s="233" t="s">
        <v>128</v>
      </c>
      <c r="E210" s="234" t="s">
        <v>1</v>
      </c>
      <c r="F210" s="235" t="s">
        <v>475</v>
      </c>
      <c r="G210" s="232"/>
      <c r="H210" s="236">
        <v>67.319999999999993</v>
      </c>
      <c r="I210" s="237"/>
      <c r="J210" s="232"/>
      <c r="K210" s="232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128</v>
      </c>
      <c r="AU210" s="242" t="s">
        <v>82</v>
      </c>
      <c r="AV210" s="13" t="s">
        <v>82</v>
      </c>
      <c r="AW210" s="13" t="s">
        <v>30</v>
      </c>
      <c r="AX210" s="13" t="s">
        <v>78</v>
      </c>
      <c r="AY210" s="242" t="s">
        <v>119</v>
      </c>
    </row>
    <row r="211" s="2" customFormat="1" ht="24.15" customHeight="1">
      <c r="A211" s="38"/>
      <c r="B211" s="39"/>
      <c r="C211" s="218" t="s">
        <v>310</v>
      </c>
      <c r="D211" s="218" t="s">
        <v>121</v>
      </c>
      <c r="E211" s="219" t="s">
        <v>366</v>
      </c>
      <c r="F211" s="220" t="s">
        <v>367</v>
      </c>
      <c r="G211" s="221" t="s">
        <v>191</v>
      </c>
      <c r="H211" s="222">
        <v>605.88</v>
      </c>
      <c r="I211" s="223"/>
      <c r="J211" s="224">
        <f>ROUND(I211*H211,2)</f>
        <v>0</v>
      </c>
      <c r="K211" s="220" t="s">
        <v>125</v>
      </c>
      <c r="L211" s="44"/>
      <c r="M211" s="225" t="s">
        <v>1</v>
      </c>
      <c r="N211" s="226" t="s">
        <v>38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126</v>
      </c>
      <c r="AT211" s="229" t="s">
        <v>121</v>
      </c>
      <c r="AU211" s="229" t="s">
        <v>82</v>
      </c>
      <c r="AY211" s="17" t="s">
        <v>119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78</v>
      </c>
      <c r="BK211" s="230">
        <f>ROUND(I211*H211,2)</f>
        <v>0</v>
      </c>
      <c r="BL211" s="17" t="s">
        <v>126</v>
      </c>
      <c r="BM211" s="229" t="s">
        <v>476</v>
      </c>
    </row>
    <row r="212" s="13" customFormat="1">
      <c r="A212" s="13"/>
      <c r="B212" s="231"/>
      <c r="C212" s="232"/>
      <c r="D212" s="233" t="s">
        <v>128</v>
      </c>
      <c r="E212" s="234" t="s">
        <v>1</v>
      </c>
      <c r="F212" s="235" t="s">
        <v>477</v>
      </c>
      <c r="G212" s="232"/>
      <c r="H212" s="236">
        <v>605.88</v>
      </c>
      <c r="I212" s="237"/>
      <c r="J212" s="232"/>
      <c r="K212" s="232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128</v>
      </c>
      <c r="AU212" s="242" t="s">
        <v>82</v>
      </c>
      <c r="AV212" s="13" t="s">
        <v>82</v>
      </c>
      <c r="AW212" s="13" t="s">
        <v>30</v>
      </c>
      <c r="AX212" s="13" t="s">
        <v>78</v>
      </c>
      <c r="AY212" s="242" t="s">
        <v>119</v>
      </c>
    </row>
    <row r="213" s="2" customFormat="1" ht="24.15" customHeight="1">
      <c r="A213" s="38"/>
      <c r="B213" s="39"/>
      <c r="C213" s="218" t="s">
        <v>314</v>
      </c>
      <c r="D213" s="218" t="s">
        <v>121</v>
      </c>
      <c r="E213" s="219" t="s">
        <v>371</v>
      </c>
      <c r="F213" s="220" t="s">
        <v>372</v>
      </c>
      <c r="G213" s="221" t="s">
        <v>191</v>
      </c>
      <c r="H213" s="222">
        <v>67.319999999999993</v>
      </c>
      <c r="I213" s="223"/>
      <c r="J213" s="224">
        <f>ROUND(I213*H213,2)</f>
        <v>0</v>
      </c>
      <c r="K213" s="220" t="s">
        <v>125</v>
      </c>
      <c r="L213" s="44"/>
      <c r="M213" s="225" t="s">
        <v>1</v>
      </c>
      <c r="N213" s="226" t="s">
        <v>38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126</v>
      </c>
      <c r="AT213" s="229" t="s">
        <v>121</v>
      </c>
      <c r="AU213" s="229" t="s">
        <v>82</v>
      </c>
      <c r="AY213" s="17" t="s">
        <v>119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78</v>
      </c>
      <c r="BK213" s="230">
        <f>ROUND(I213*H213,2)</f>
        <v>0</v>
      </c>
      <c r="BL213" s="17" t="s">
        <v>126</v>
      </c>
      <c r="BM213" s="229" t="s">
        <v>478</v>
      </c>
    </row>
    <row r="214" s="13" customFormat="1">
      <c r="A214" s="13"/>
      <c r="B214" s="231"/>
      <c r="C214" s="232"/>
      <c r="D214" s="233" t="s">
        <v>128</v>
      </c>
      <c r="E214" s="234" t="s">
        <v>1</v>
      </c>
      <c r="F214" s="235" t="s">
        <v>479</v>
      </c>
      <c r="G214" s="232"/>
      <c r="H214" s="236">
        <v>67.319999999999993</v>
      </c>
      <c r="I214" s="237"/>
      <c r="J214" s="232"/>
      <c r="K214" s="232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128</v>
      </c>
      <c r="AU214" s="242" t="s">
        <v>82</v>
      </c>
      <c r="AV214" s="13" t="s">
        <v>82</v>
      </c>
      <c r="AW214" s="13" t="s">
        <v>30</v>
      </c>
      <c r="AX214" s="13" t="s">
        <v>78</v>
      </c>
      <c r="AY214" s="242" t="s">
        <v>119</v>
      </c>
    </row>
    <row r="215" s="2" customFormat="1" ht="37.8" customHeight="1">
      <c r="A215" s="38"/>
      <c r="B215" s="39"/>
      <c r="C215" s="218" t="s">
        <v>319</v>
      </c>
      <c r="D215" s="218" t="s">
        <v>121</v>
      </c>
      <c r="E215" s="219" t="s">
        <v>376</v>
      </c>
      <c r="F215" s="220" t="s">
        <v>377</v>
      </c>
      <c r="G215" s="221" t="s">
        <v>191</v>
      </c>
      <c r="H215" s="222">
        <v>28.600000000000001</v>
      </c>
      <c r="I215" s="223"/>
      <c r="J215" s="224">
        <f>ROUND(I215*H215,2)</f>
        <v>0</v>
      </c>
      <c r="K215" s="220" t="s">
        <v>125</v>
      </c>
      <c r="L215" s="44"/>
      <c r="M215" s="225" t="s">
        <v>1</v>
      </c>
      <c r="N215" s="226" t="s">
        <v>38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126</v>
      </c>
      <c r="AT215" s="229" t="s">
        <v>121</v>
      </c>
      <c r="AU215" s="229" t="s">
        <v>82</v>
      </c>
      <c r="AY215" s="17" t="s">
        <v>119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78</v>
      </c>
      <c r="BK215" s="230">
        <f>ROUND(I215*H215,2)</f>
        <v>0</v>
      </c>
      <c r="BL215" s="17" t="s">
        <v>126</v>
      </c>
      <c r="BM215" s="229" t="s">
        <v>480</v>
      </c>
    </row>
    <row r="216" s="13" customFormat="1">
      <c r="A216" s="13"/>
      <c r="B216" s="231"/>
      <c r="C216" s="232"/>
      <c r="D216" s="233" t="s">
        <v>128</v>
      </c>
      <c r="E216" s="234" t="s">
        <v>1</v>
      </c>
      <c r="F216" s="235" t="s">
        <v>481</v>
      </c>
      <c r="G216" s="232"/>
      <c r="H216" s="236">
        <v>28.600000000000001</v>
      </c>
      <c r="I216" s="237"/>
      <c r="J216" s="232"/>
      <c r="K216" s="232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128</v>
      </c>
      <c r="AU216" s="242" t="s">
        <v>82</v>
      </c>
      <c r="AV216" s="13" t="s">
        <v>82</v>
      </c>
      <c r="AW216" s="13" t="s">
        <v>30</v>
      </c>
      <c r="AX216" s="13" t="s">
        <v>78</v>
      </c>
      <c r="AY216" s="242" t="s">
        <v>119</v>
      </c>
    </row>
    <row r="217" s="2" customFormat="1" ht="44.25" customHeight="1">
      <c r="A217" s="38"/>
      <c r="B217" s="39"/>
      <c r="C217" s="218" t="s">
        <v>323</v>
      </c>
      <c r="D217" s="218" t="s">
        <v>121</v>
      </c>
      <c r="E217" s="219" t="s">
        <v>380</v>
      </c>
      <c r="F217" s="220" t="s">
        <v>381</v>
      </c>
      <c r="G217" s="221" t="s">
        <v>191</v>
      </c>
      <c r="H217" s="222">
        <v>38.719999999999999</v>
      </c>
      <c r="I217" s="223"/>
      <c r="J217" s="224">
        <f>ROUND(I217*H217,2)</f>
        <v>0</v>
      </c>
      <c r="K217" s="220" t="s">
        <v>125</v>
      </c>
      <c r="L217" s="44"/>
      <c r="M217" s="225" t="s">
        <v>1</v>
      </c>
      <c r="N217" s="226" t="s">
        <v>38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126</v>
      </c>
      <c r="AT217" s="229" t="s">
        <v>121</v>
      </c>
      <c r="AU217" s="229" t="s">
        <v>82</v>
      </c>
      <c r="AY217" s="17" t="s">
        <v>119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78</v>
      </c>
      <c r="BK217" s="230">
        <f>ROUND(I217*H217,2)</f>
        <v>0</v>
      </c>
      <c r="BL217" s="17" t="s">
        <v>126</v>
      </c>
      <c r="BM217" s="229" t="s">
        <v>482</v>
      </c>
    </row>
    <row r="218" s="13" customFormat="1">
      <c r="A218" s="13"/>
      <c r="B218" s="231"/>
      <c r="C218" s="232"/>
      <c r="D218" s="233" t="s">
        <v>128</v>
      </c>
      <c r="E218" s="234" t="s">
        <v>1</v>
      </c>
      <c r="F218" s="235" t="s">
        <v>483</v>
      </c>
      <c r="G218" s="232"/>
      <c r="H218" s="236">
        <v>38.719999999999999</v>
      </c>
      <c r="I218" s="237"/>
      <c r="J218" s="232"/>
      <c r="K218" s="232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128</v>
      </c>
      <c r="AU218" s="242" t="s">
        <v>82</v>
      </c>
      <c r="AV218" s="13" t="s">
        <v>82</v>
      </c>
      <c r="AW218" s="13" t="s">
        <v>30</v>
      </c>
      <c r="AX218" s="13" t="s">
        <v>78</v>
      </c>
      <c r="AY218" s="242" t="s">
        <v>119</v>
      </c>
    </row>
    <row r="219" s="12" customFormat="1" ht="22.8" customHeight="1">
      <c r="A219" s="12"/>
      <c r="B219" s="202"/>
      <c r="C219" s="203"/>
      <c r="D219" s="204" t="s">
        <v>72</v>
      </c>
      <c r="E219" s="216" t="s">
        <v>384</v>
      </c>
      <c r="F219" s="216" t="s">
        <v>385</v>
      </c>
      <c r="G219" s="203"/>
      <c r="H219" s="203"/>
      <c r="I219" s="206"/>
      <c r="J219" s="217">
        <f>BK219</f>
        <v>0</v>
      </c>
      <c r="K219" s="203"/>
      <c r="L219" s="208"/>
      <c r="M219" s="209"/>
      <c r="N219" s="210"/>
      <c r="O219" s="210"/>
      <c r="P219" s="211">
        <f>SUM(P220:P221)</f>
        <v>0</v>
      </c>
      <c r="Q219" s="210"/>
      <c r="R219" s="211">
        <f>SUM(R220:R221)</f>
        <v>0</v>
      </c>
      <c r="S219" s="210"/>
      <c r="T219" s="212">
        <f>SUM(T220:T221)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3" t="s">
        <v>78</v>
      </c>
      <c r="AT219" s="214" t="s">
        <v>72</v>
      </c>
      <c r="AU219" s="214" t="s">
        <v>78</v>
      </c>
      <c r="AY219" s="213" t="s">
        <v>119</v>
      </c>
      <c r="BK219" s="215">
        <f>SUM(BK220:BK221)</f>
        <v>0</v>
      </c>
    </row>
    <row r="220" s="2" customFormat="1" ht="24.15" customHeight="1">
      <c r="A220" s="38"/>
      <c r="B220" s="39"/>
      <c r="C220" s="218" t="s">
        <v>331</v>
      </c>
      <c r="D220" s="218" t="s">
        <v>121</v>
      </c>
      <c r="E220" s="219" t="s">
        <v>484</v>
      </c>
      <c r="F220" s="220" t="s">
        <v>485</v>
      </c>
      <c r="G220" s="221" t="s">
        <v>191</v>
      </c>
      <c r="H220" s="222">
        <v>150.35400000000001</v>
      </c>
      <c r="I220" s="223"/>
      <c r="J220" s="224">
        <f>ROUND(I220*H220,2)</f>
        <v>0</v>
      </c>
      <c r="K220" s="220" t="s">
        <v>125</v>
      </c>
      <c r="L220" s="44"/>
      <c r="M220" s="225" t="s">
        <v>1</v>
      </c>
      <c r="N220" s="226" t="s">
        <v>38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126</v>
      </c>
      <c r="AT220" s="229" t="s">
        <v>121</v>
      </c>
      <c r="AU220" s="229" t="s">
        <v>82</v>
      </c>
      <c r="AY220" s="17" t="s">
        <v>119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78</v>
      </c>
      <c r="BK220" s="230">
        <f>ROUND(I220*H220,2)</f>
        <v>0</v>
      </c>
      <c r="BL220" s="17" t="s">
        <v>126</v>
      </c>
      <c r="BM220" s="229" t="s">
        <v>486</v>
      </c>
    </row>
    <row r="221" s="13" customFormat="1">
      <c r="A221" s="13"/>
      <c r="B221" s="231"/>
      <c r="C221" s="232"/>
      <c r="D221" s="233" t="s">
        <v>128</v>
      </c>
      <c r="E221" s="234" t="s">
        <v>1</v>
      </c>
      <c r="F221" s="235" t="s">
        <v>487</v>
      </c>
      <c r="G221" s="232"/>
      <c r="H221" s="236">
        <v>150.35400000000001</v>
      </c>
      <c r="I221" s="237"/>
      <c r="J221" s="232"/>
      <c r="K221" s="232"/>
      <c r="L221" s="238"/>
      <c r="M221" s="279"/>
      <c r="N221" s="280"/>
      <c r="O221" s="280"/>
      <c r="P221" s="280"/>
      <c r="Q221" s="280"/>
      <c r="R221" s="280"/>
      <c r="S221" s="280"/>
      <c r="T221" s="28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128</v>
      </c>
      <c r="AU221" s="242" t="s">
        <v>82</v>
      </c>
      <c r="AV221" s="13" t="s">
        <v>82</v>
      </c>
      <c r="AW221" s="13" t="s">
        <v>30</v>
      </c>
      <c r="AX221" s="13" t="s">
        <v>78</v>
      </c>
      <c r="AY221" s="242" t="s">
        <v>119</v>
      </c>
    </row>
    <row r="222" s="2" customFormat="1" ht="6.96" customHeight="1">
      <c r="A222" s="38"/>
      <c r="B222" s="66"/>
      <c r="C222" s="67"/>
      <c r="D222" s="67"/>
      <c r="E222" s="67"/>
      <c r="F222" s="67"/>
      <c r="G222" s="67"/>
      <c r="H222" s="67"/>
      <c r="I222" s="67"/>
      <c r="J222" s="67"/>
      <c r="K222" s="67"/>
      <c r="L222" s="44"/>
      <c r="M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</row>
  </sheetData>
  <sheetProtection sheet="1" autoFilter="0" formatColumns="0" formatRows="0" objects="1" scenarios="1" spinCount="100000" saltValue="j+/gvATM2GwTOroWdyejmAwOs1ZowrZXKof2KYYYbDXvwuQYyxLjq6Tf/2buknjudSgOwnt8O9R+TNNEA6O9Aw==" hashValue="ybTByfZGTkAoVEWGycfrbInxtgLTp8tNHHqSIDCIqSHNk31XEZk+aadjtEnTn7Pl66Ps2WPNZhQV2qhGExa5jA==" algorithmName="SHA-512" password="CC35"/>
  <autoFilter ref="C123:K22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88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 xml:space="preserve">Kanalizační přípojka  Kolín - Borky, Brankovická 1007, Kolín V, 280 02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17. 12. 2025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ROUND((SUM(BE118:BE126)),  2)</f>
        <v>0</v>
      </c>
      <c r="G33" s="38"/>
      <c r="H33" s="38"/>
      <c r="I33" s="155">
        <v>0.20999999999999999</v>
      </c>
      <c r="J33" s="154">
        <f>ROUND(((SUM(BE118:BE126))*I33),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ROUND((SUM(BF118:BF126)),  2)</f>
        <v>0</v>
      </c>
      <c r="G34" s="38"/>
      <c r="H34" s="38"/>
      <c r="I34" s="155">
        <v>0.12</v>
      </c>
      <c r="J34" s="154">
        <f>ROUND(((SUM(BF118:BF126))*I34),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ROUND((SUM(BG118:BG126)),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ROUND((SUM(BH118:BH126)),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ROUND((SUM(BI118:BI126)),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4" t="str">
        <f>E7</f>
        <v xml:space="preserve">Kanalizační přípojka  Kolín - Borky, Brankovická 1007, Kolín V, 280 02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89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VON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17. 12. 2025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92</v>
      </c>
      <c r="D94" s="176"/>
      <c r="E94" s="176"/>
      <c r="F94" s="176"/>
      <c r="G94" s="176"/>
      <c r="H94" s="176"/>
      <c r="I94" s="176"/>
      <c r="J94" s="177" t="s">
        <v>93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94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95</v>
      </c>
    </row>
    <row r="97" hidden="1" s="9" customFormat="1" ht="24.96" customHeight="1">
      <c r="A97" s="9"/>
      <c r="B97" s="179"/>
      <c r="C97" s="180"/>
      <c r="D97" s="181" t="s">
        <v>96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79"/>
      <c r="C98" s="180"/>
      <c r="D98" s="181" t="s">
        <v>489</v>
      </c>
      <c r="E98" s="182"/>
      <c r="F98" s="182"/>
      <c r="G98" s="182"/>
      <c r="H98" s="182"/>
      <c r="I98" s="182"/>
      <c r="J98" s="183">
        <f>J120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/>
    <row r="102" hidden="1"/>
    <row r="103" hidden="1"/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104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 xml:space="preserve">Kanalizační přípojka  Kolín - Borky, Brankovická 1007, Kolín V, 280 02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89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VON - Vedlejší a ostatní náklady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17. 12. 2025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29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31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105</v>
      </c>
      <c r="D117" s="194" t="s">
        <v>58</v>
      </c>
      <c r="E117" s="194" t="s">
        <v>54</v>
      </c>
      <c r="F117" s="194" t="s">
        <v>55</v>
      </c>
      <c r="G117" s="194" t="s">
        <v>106</v>
      </c>
      <c r="H117" s="194" t="s">
        <v>107</v>
      </c>
      <c r="I117" s="194" t="s">
        <v>108</v>
      </c>
      <c r="J117" s="194" t="s">
        <v>93</v>
      </c>
      <c r="K117" s="195" t="s">
        <v>109</v>
      </c>
      <c r="L117" s="196"/>
      <c r="M117" s="100" t="s">
        <v>1</v>
      </c>
      <c r="N117" s="101" t="s">
        <v>37</v>
      </c>
      <c r="O117" s="101" t="s">
        <v>110</v>
      </c>
      <c r="P117" s="101" t="s">
        <v>111</v>
      </c>
      <c r="Q117" s="101" t="s">
        <v>112</v>
      </c>
      <c r="R117" s="101" t="s">
        <v>113</v>
      </c>
      <c r="S117" s="101" t="s">
        <v>114</v>
      </c>
      <c r="T117" s="102" t="s">
        <v>115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116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P119+P120</f>
        <v>0</v>
      </c>
      <c r="Q118" s="104"/>
      <c r="R118" s="199">
        <f>R119+R120</f>
        <v>0</v>
      </c>
      <c r="S118" s="104"/>
      <c r="T118" s="200">
        <f>T119+T120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72</v>
      </c>
      <c r="AU118" s="17" t="s">
        <v>95</v>
      </c>
      <c r="BK118" s="201">
        <f>BK119+BK120</f>
        <v>0</v>
      </c>
    </row>
    <row r="119" s="12" customFormat="1" ht="25.92" customHeight="1">
      <c r="A119" s="12"/>
      <c r="B119" s="202"/>
      <c r="C119" s="203"/>
      <c r="D119" s="204" t="s">
        <v>72</v>
      </c>
      <c r="E119" s="205" t="s">
        <v>117</v>
      </c>
      <c r="F119" s="205" t="s">
        <v>118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v>0</v>
      </c>
      <c r="Q119" s="210"/>
      <c r="R119" s="211">
        <v>0</v>
      </c>
      <c r="S119" s="210"/>
      <c r="T119" s="212"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78</v>
      </c>
      <c r="AT119" s="214" t="s">
        <v>72</v>
      </c>
      <c r="AU119" s="214" t="s">
        <v>73</v>
      </c>
      <c r="AY119" s="213" t="s">
        <v>119</v>
      </c>
      <c r="BK119" s="215">
        <v>0</v>
      </c>
    </row>
    <row r="120" s="12" customFormat="1" ht="25.92" customHeight="1">
      <c r="A120" s="12"/>
      <c r="B120" s="202"/>
      <c r="C120" s="203"/>
      <c r="D120" s="204" t="s">
        <v>72</v>
      </c>
      <c r="E120" s="205" t="s">
        <v>490</v>
      </c>
      <c r="F120" s="205" t="s">
        <v>491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SUM(P121:P126)</f>
        <v>0</v>
      </c>
      <c r="Q120" s="210"/>
      <c r="R120" s="211">
        <f>SUM(R121:R126)</f>
        <v>0</v>
      </c>
      <c r="S120" s="210"/>
      <c r="T120" s="212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143</v>
      </c>
      <c r="AT120" s="214" t="s">
        <v>72</v>
      </c>
      <c r="AU120" s="214" t="s">
        <v>73</v>
      </c>
      <c r="AY120" s="213" t="s">
        <v>119</v>
      </c>
      <c r="BK120" s="215">
        <f>SUM(BK121:BK126)</f>
        <v>0</v>
      </c>
    </row>
    <row r="121" s="2" customFormat="1" ht="16.5" customHeight="1">
      <c r="A121" s="38"/>
      <c r="B121" s="39"/>
      <c r="C121" s="218" t="s">
        <v>78</v>
      </c>
      <c r="D121" s="218" t="s">
        <v>121</v>
      </c>
      <c r="E121" s="219" t="s">
        <v>492</v>
      </c>
      <c r="F121" s="220" t="s">
        <v>493</v>
      </c>
      <c r="G121" s="221" t="s">
        <v>326</v>
      </c>
      <c r="H121" s="222">
        <v>1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38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126</v>
      </c>
      <c r="AT121" s="229" t="s">
        <v>121</v>
      </c>
      <c r="AU121" s="229" t="s">
        <v>78</v>
      </c>
      <c r="AY121" s="17" t="s">
        <v>119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78</v>
      </c>
      <c r="BK121" s="230">
        <f>ROUND(I121*H121,2)</f>
        <v>0</v>
      </c>
      <c r="BL121" s="17" t="s">
        <v>126</v>
      </c>
      <c r="BM121" s="229" t="s">
        <v>494</v>
      </c>
    </row>
    <row r="122" s="13" customFormat="1">
      <c r="A122" s="13"/>
      <c r="B122" s="231"/>
      <c r="C122" s="232"/>
      <c r="D122" s="233" t="s">
        <v>128</v>
      </c>
      <c r="E122" s="234" t="s">
        <v>1</v>
      </c>
      <c r="F122" s="235" t="s">
        <v>78</v>
      </c>
      <c r="G122" s="232"/>
      <c r="H122" s="236">
        <v>1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128</v>
      </c>
      <c r="AU122" s="242" t="s">
        <v>78</v>
      </c>
      <c r="AV122" s="13" t="s">
        <v>82</v>
      </c>
      <c r="AW122" s="13" t="s">
        <v>30</v>
      </c>
      <c r="AX122" s="13" t="s">
        <v>78</v>
      </c>
      <c r="AY122" s="242" t="s">
        <v>119</v>
      </c>
    </row>
    <row r="123" s="2" customFormat="1" ht="16.5" customHeight="1">
      <c r="A123" s="38"/>
      <c r="B123" s="39"/>
      <c r="C123" s="218" t="s">
        <v>82</v>
      </c>
      <c r="D123" s="218" t="s">
        <v>121</v>
      </c>
      <c r="E123" s="219" t="s">
        <v>495</v>
      </c>
      <c r="F123" s="220" t="s">
        <v>496</v>
      </c>
      <c r="G123" s="221" t="s">
        <v>326</v>
      </c>
      <c r="H123" s="222">
        <v>1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38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126</v>
      </c>
      <c r="AT123" s="229" t="s">
        <v>121</v>
      </c>
      <c r="AU123" s="229" t="s">
        <v>78</v>
      </c>
      <c r="AY123" s="17" t="s">
        <v>119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78</v>
      </c>
      <c r="BK123" s="230">
        <f>ROUND(I123*H123,2)</f>
        <v>0</v>
      </c>
      <c r="BL123" s="17" t="s">
        <v>126</v>
      </c>
      <c r="BM123" s="229" t="s">
        <v>497</v>
      </c>
    </row>
    <row r="124" s="2" customFormat="1" ht="24.15" customHeight="1">
      <c r="A124" s="38"/>
      <c r="B124" s="39"/>
      <c r="C124" s="218" t="s">
        <v>134</v>
      </c>
      <c r="D124" s="218" t="s">
        <v>121</v>
      </c>
      <c r="E124" s="219" t="s">
        <v>498</v>
      </c>
      <c r="F124" s="220" t="s">
        <v>499</v>
      </c>
      <c r="G124" s="221" t="s">
        <v>500</v>
      </c>
      <c r="H124" s="222">
        <v>1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38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501</v>
      </c>
      <c r="AT124" s="229" t="s">
        <v>121</v>
      </c>
      <c r="AU124" s="229" t="s">
        <v>78</v>
      </c>
      <c r="AY124" s="17" t="s">
        <v>119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78</v>
      </c>
      <c r="BK124" s="230">
        <f>ROUND(I124*H124,2)</f>
        <v>0</v>
      </c>
      <c r="BL124" s="17" t="s">
        <v>501</v>
      </c>
      <c r="BM124" s="229" t="s">
        <v>502</v>
      </c>
    </row>
    <row r="125" s="2" customFormat="1" ht="16.5" customHeight="1">
      <c r="A125" s="38"/>
      <c r="B125" s="39"/>
      <c r="C125" s="218" t="s">
        <v>126</v>
      </c>
      <c r="D125" s="218" t="s">
        <v>121</v>
      </c>
      <c r="E125" s="219" t="s">
        <v>503</v>
      </c>
      <c r="F125" s="220" t="s">
        <v>504</v>
      </c>
      <c r="G125" s="221" t="s">
        <v>326</v>
      </c>
      <c r="H125" s="222">
        <v>1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38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126</v>
      </c>
      <c r="AT125" s="229" t="s">
        <v>121</v>
      </c>
      <c r="AU125" s="229" t="s">
        <v>78</v>
      </c>
      <c r="AY125" s="17" t="s">
        <v>119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78</v>
      </c>
      <c r="BK125" s="230">
        <f>ROUND(I125*H125,2)</f>
        <v>0</v>
      </c>
      <c r="BL125" s="17" t="s">
        <v>126</v>
      </c>
      <c r="BM125" s="229" t="s">
        <v>505</v>
      </c>
    </row>
    <row r="126" s="2" customFormat="1" ht="21.75" customHeight="1">
      <c r="A126" s="38"/>
      <c r="B126" s="39"/>
      <c r="C126" s="218" t="s">
        <v>143</v>
      </c>
      <c r="D126" s="218" t="s">
        <v>121</v>
      </c>
      <c r="E126" s="219" t="s">
        <v>506</v>
      </c>
      <c r="F126" s="220" t="s">
        <v>507</v>
      </c>
      <c r="G126" s="221" t="s">
        <v>140</v>
      </c>
      <c r="H126" s="222">
        <v>120</v>
      </c>
      <c r="I126" s="223"/>
      <c r="J126" s="224">
        <f>ROUND(I126*H126,2)</f>
        <v>0</v>
      </c>
      <c r="K126" s="220" t="s">
        <v>1</v>
      </c>
      <c r="L126" s="44"/>
      <c r="M126" s="263" t="s">
        <v>1</v>
      </c>
      <c r="N126" s="264" t="s">
        <v>38</v>
      </c>
      <c r="O126" s="265"/>
      <c r="P126" s="266">
        <f>O126*H126</f>
        <v>0</v>
      </c>
      <c r="Q126" s="266">
        <v>0</v>
      </c>
      <c r="R126" s="266">
        <f>Q126*H126</f>
        <v>0</v>
      </c>
      <c r="S126" s="266">
        <v>0</v>
      </c>
      <c r="T126" s="26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334</v>
      </c>
      <c r="AT126" s="229" t="s">
        <v>121</v>
      </c>
      <c r="AU126" s="229" t="s">
        <v>78</v>
      </c>
      <c r="AY126" s="17" t="s">
        <v>119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78</v>
      </c>
      <c r="BK126" s="230">
        <f>ROUND(I126*H126,2)</f>
        <v>0</v>
      </c>
      <c r="BL126" s="17" t="s">
        <v>334</v>
      </c>
      <c r="BM126" s="229" t="s">
        <v>508</v>
      </c>
    </row>
    <row r="127" s="2" customFormat="1" ht="6.96" customHeight="1">
      <c r="A127" s="38"/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44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sheetProtection sheet="1" autoFilter="0" formatColumns="0" formatRows="0" objects="1" scenarios="1" spinCount="100000" saltValue="8ydq0w5NxsogBMfuQQUnJqI4y9oS80ttqD+6lmeF8serX6OXu8XpEz6WxIIuBc1GVZ+KfnumS1w3+U3mp84zig==" hashValue="oRcr43HCjZ4RYN43i05UZ6p/4WBy0DX6GZZ/B9mvMGaUDta0rpArPLDBBzbbIpkN3cayeSl1aKrRU1vJSnFH1g==" algorithmName="SHA-512" password="CC35"/>
  <autoFilter ref="C117:K12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2025-12-19T12:11:04Z</dcterms:created>
  <dcterms:modified xsi:type="dcterms:W3CDTF">2025-12-19T12:11:06Z</dcterms:modified>
</cp:coreProperties>
</file>